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pce365-my.sharepoint.com/personal/fabricio_soares_mpce_mp_br/Documents/Área de Trabalho/"/>
    </mc:Choice>
  </mc:AlternateContent>
  <xr:revisionPtr revIDLastSave="44" documentId="8_{1C1EE90B-5DD5-4837-803C-222DD05EF351}" xr6:coauthVersionLast="47" xr6:coauthVersionMax="47" xr10:uidLastSave="{7583EB71-91F1-41CF-A644-E332E4F4FC08}"/>
  <bookViews>
    <workbookView xWindow="-120" yWindow="-120" windowWidth="29040" windowHeight="15720" xr2:uid="{E892F83B-2292-44F6-985C-C0C5E77E8400}"/>
  </bookViews>
  <sheets>
    <sheet name="Agosto" sheetId="1" r:id="rId1"/>
  </sheets>
  <definedNames>
    <definedName name="Excel_BuiltIn__FilterDatabase" localSheetId="0">Agosto!$A$3:$P$5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 l="1"/>
  <c r="N21" i="1"/>
  <c r="N20" i="1"/>
  <c r="M20" i="1"/>
  <c r="M21" i="1"/>
  <c r="M22" i="1" l="1"/>
</calcChain>
</file>

<file path=xl/sharedStrings.xml><?xml version="1.0" encoding="utf-8"?>
<sst xmlns="http://schemas.openxmlformats.org/spreadsheetml/2006/main" count="287" uniqueCount="144">
  <si>
    <t xml:space="preserve">Resultados Alcançados                                             </t>
  </si>
  <si>
    <t>Perspectiva</t>
  </si>
  <si>
    <t>Objetivos Estratégico (a)</t>
  </si>
  <si>
    <t>Indicador (b)</t>
  </si>
  <si>
    <t>Descrição do Indicador</t>
  </si>
  <si>
    <t>Fórmula de Cálculo</t>
  </si>
  <si>
    <t>Unid. de Medida</t>
  </si>
  <si>
    <t>Periodicidade (*)</t>
  </si>
  <si>
    <t>Direção da Melhoria</t>
  </si>
  <si>
    <t xml:space="preserve">Metas (c) </t>
  </si>
  <si>
    <t>Resultados Anos Anteriores (d)</t>
  </si>
  <si>
    <t>Resultados Ano Corrente(d)</t>
  </si>
  <si>
    <t>Documento (e)</t>
  </si>
  <si>
    <t>Responsável</t>
  </si>
  <si>
    <t>Fonte dos Dados</t>
  </si>
  <si>
    <t>TI</t>
  </si>
  <si>
    <t>TII</t>
  </si>
  <si>
    <t>TIII</t>
  </si>
  <si>
    <t>TIV</t>
  </si>
  <si>
    <t>RESULTADOS PARA A SOCIEDADE</t>
  </si>
  <si>
    <t>Aperfeiçoar a atividade investigativa e de inteligência do Ministério Público</t>
  </si>
  <si>
    <t>Quantidade de Operações Deflagradas pelo MP-CE</t>
  </si>
  <si>
    <t>Mede a quantidade de operações deflagradas a partir das atividades investigativas e de Inteligência do MP-CE</t>
  </si>
  <si>
    <t xml:space="preserve"> - </t>
  </si>
  <si>
    <t>N°</t>
  </si>
  <si>
    <t>Anual</t>
  </si>
  <si>
    <t>Maior</t>
  </si>
  <si>
    <t>*</t>
  </si>
  <si>
    <t>Planejamento Estratégico</t>
  </si>
  <si>
    <t>Orgãos de Investigação</t>
  </si>
  <si>
    <t>Controle Interno dos Orgão de Investigação</t>
  </si>
  <si>
    <t>Aprimorar a efetividade da persecução cível e penal, assegurando ainda direitos e garantias a acusados e vítimas</t>
  </si>
  <si>
    <t>Quantidade de ANPPs Firmados</t>
  </si>
  <si>
    <t>Apresenta a quantidade de Acordos de Não Persecussão Penal firmados pelo MP-CE</t>
  </si>
  <si>
    <t>CAOCRIM</t>
  </si>
  <si>
    <t>Projeto ANPP + Eficiênte</t>
  </si>
  <si>
    <t>Consolidar a atuação ministerial integrada e estimular a articulação interinstitucional</t>
  </si>
  <si>
    <t>Quantidade de Convênios firmados ou renovados</t>
  </si>
  <si>
    <t>Apresenta a quantidade de Convênios a serem mantidos ou celebrados no ano.</t>
  </si>
  <si>
    <t>SEPLAN</t>
  </si>
  <si>
    <t>Controle de Convênios</t>
  </si>
  <si>
    <t>Garantir a transversalidade dos direitos fundamentais em toda atividade ministerial</t>
  </si>
  <si>
    <t>Indice de Sedes do MP-CE com Certificado de Acessibilidade Arquitetônica</t>
  </si>
  <si>
    <t>Apresenta o percentual de sedes do MP-CE que foram certificadas pela Acessibilidade Arquitetônica</t>
  </si>
  <si>
    <t>Total de Sedes Ceetificadas/ Total Geral de Sedes</t>
  </si>
  <si>
    <t>%</t>
  </si>
  <si>
    <t xml:space="preserve"> * </t>
  </si>
  <si>
    <t>**</t>
  </si>
  <si>
    <t>CAOCIDADANIA</t>
  </si>
  <si>
    <t>Projeto Central de Acessibilidade</t>
  </si>
  <si>
    <t>Quantidade de Pessoas Capacitadas em Acessibilidade</t>
  </si>
  <si>
    <t>Mede a quantidade de Pessoas (Membros, Servidores, Colaboradores, Estagiários do MP-CE, além de outros colaboradores de Instituições Parceiras) capacitadas em acessibilidade</t>
  </si>
  <si>
    <t>Impulsionar a fiscalização do emprego de recursos públicos, a implementação
de políticas públicas e o controle social</t>
  </si>
  <si>
    <t>Taxa de Adesão dos Municípios ao Programa Vidas Preservadas</t>
  </si>
  <si>
    <t>Apresenta a quantidade de Municípios do Ceará que aderiram ao Programa Vidas Preservadas em relação ao total de municipios.</t>
  </si>
  <si>
    <t>Nº de TACs firmados / 184*100</t>
  </si>
  <si>
    <t>CAOSAÚDE</t>
  </si>
  <si>
    <t>Programa Vidas Preservadas</t>
  </si>
  <si>
    <t>Taxa de Municipios com revisão do Plano de Regime Próprio de Previdência</t>
  </si>
  <si>
    <t>Mede a quantidade de municipios com revisão do Plano de Regime Próprio de Previdência (60 municípios possuem RPPS)</t>
  </si>
  <si>
    <t>Nº de Municípios com Plano revisado / 60*100</t>
  </si>
  <si>
    <t xml:space="preserve">CAODPP </t>
  </si>
  <si>
    <t>Projeto Regime Próprio</t>
  </si>
  <si>
    <t>Quantidade de municíos que desenvolveram política de acolhimento - MCMA</t>
  </si>
  <si>
    <t>Mede a Quantidade de municípios que desenvolveram política de acolhimento - Minha Cidade Meu Abrigo</t>
  </si>
  <si>
    <t xml:space="preserve">- </t>
  </si>
  <si>
    <t xml:space="preserve">CAOPIJ </t>
  </si>
  <si>
    <t>Projeto Minha Cidade Meu Abrigo II</t>
  </si>
  <si>
    <t>Taxa de Municipios com Adequação Técnica e  Conformidade do Plano Municipal Decenal de Atendimento Socieducativo</t>
  </si>
  <si>
    <t>Mede a quantidade de municipios, dentre os que recebem cofinanciamento do Governo Federal, para execução do serviço de Proteção Social a adolescentes em cumprimento de medidas socieducativas em meio aberto, com Adequação Técnica e  Conformidade do Plano Municipal Decenal de Atendimento Socieducativo</t>
  </si>
  <si>
    <t>Nº de Municípios no Perfil/ 55*100</t>
  </si>
  <si>
    <t>Projeto Socioeducação na Medida Certa</t>
  </si>
  <si>
    <t>Taxa de Adesão dos municipios ao PREVINE - Comissões de combate a violencia nas escolas</t>
  </si>
  <si>
    <t>Mede a quantidade de municipios que aderiram ao PREVINE - Comissões de combate a violencia nas escolas, em relação ao total de municipios do Ceará</t>
  </si>
  <si>
    <t xml:space="preserve"> Número de termos
de compromissos
assinados por municipios /  Total de Municípios (184)
x 100</t>
  </si>
  <si>
    <t>CAOEDUC</t>
  </si>
  <si>
    <t>Projeto Previne</t>
  </si>
  <si>
    <t>Intensificar o diálogo com a sociedade e fomentar a solução pacífica de conflitos</t>
  </si>
  <si>
    <t>Divulgação da Imagem do MPCE</t>
  </si>
  <si>
    <t>Campanhas externas realizadas</t>
  </si>
  <si>
    <t>SECOM</t>
  </si>
  <si>
    <t>Controle interno SECOM</t>
  </si>
  <si>
    <t>PROCESSOS INTEGRADORES</t>
  </si>
  <si>
    <t>Disseminar práticas de governança e gestão, em todos os níveis, orientadas para resultados</t>
  </si>
  <si>
    <t>Taxa de execução dos projetos do Planejamento Estratégico</t>
  </si>
  <si>
    <t>Mede relativamente o percentual de execução do portfólio de projetos vigente para o período</t>
  </si>
  <si>
    <t>Quantidade de Entregas Realizadas / Quantidade de Entregas Previstas * 100</t>
  </si>
  <si>
    <t>Painel Projetos</t>
  </si>
  <si>
    <t>Zelar pela sustentabilidade em toda forma de atuação</t>
  </si>
  <si>
    <t>Quantidade de Colaboradores em Teletrabalho</t>
  </si>
  <si>
    <t>Apresenta o quantitativo do quadro de pessoal do MP-CE em Teletrabalho promovendo a para economicidade de recurosos diversos</t>
  </si>
  <si>
    <t>SEGEP</t>
  </si>
  <si>
    <t>Projeto Teletrabalho</t>
  </si>
  <si>
    <t>Quantidade de Processos Automatizados</t>
  </si>
  <si>
    <t>Reflete a quantidade de processos foram automatizados no âmbito do MP-CE contribuindo para economicidade de recurosos diversos</t>
  </si>
  <si>
    <t>Projeto Automação</t>
  </si>
  <si>
    <t>APRENDIZADO E CRESCIMENTO</t>
  </si>
  <si>
    <t>Assegurar a disponibilidade e a aplicação eficiente dos recursos orçamentários</t>
  </si>
  <si>
    <t>% de aplicação dos recursos em Investimento</t>
  </si>
  <si>
    <t>Reflete o total de recursos aplicados em invetimento (PGJ + FRMMP) em relação ao total de gastos (PGJ + FRMMP)</t>
  </si>
  <si>
    <t>Recursos  alocados com Investimento / Valor Total dos Gastos</t>
  </si>
  <si>
    <t>Trimestral</t>
  </si>
  <si>
    <t>SEFIN</t>
  </si>
  <si>
    <t>Investimentos/Lei+Credito</t>
  </si>
  <si>
    <t>Cumprimento do Orçamento</t>
  </si>
  <si>
    <t>Mede a execução do orçamento (PGJ + FRMMP) em relação ao previsto para o período</t>
  </si>
  <si>
    <t>Valor Gasto / Valor do Orçamento</t>
  </si>
  <si>
    <t>99% - 100%</t>
  </si>
  <si>
    <t>Relatório SIOF - %Pago</t>
  </si>
  <si>
    <t>% de Resto a Pagar</t>
  </si>
  <si>
    <t>Apresenta relativamente o total inscrito em resto a pagar no periodo (PGJ + FRMMP) em relação ao valor executado no orçamento (PGJ + FRMMP)</t>
  </si>
  <si>
    <t>Valor em Restos a Pagar / Valor Executado</t>
  </si>
  <si>
    <t>Menor</t>
  </si>
  <si>
    <t>Restos a pagar não processados / Lei+Crédito</t>
  </si>
  <si>
    <t>Estabelecer gestão administrativa compartilhada e padronizada</t>
  </si>
  <si>
    <t>Índice de Processos Mapeados</t>
  </si>
  <si>
    <t>Reflete a Quantidade de processos mapeados (mapeamento de fluxo por atividade) em relação ao total previsto para mapeamento no período</t>
  </si>
  <si>
    <t>Quantidade de processos mapeados/ Quantidade de Processos Previstos para mapeamento no período * 100</t>
  </si>
  <si>
    <t>Fortalecer os processos de comunicação e a imagem institucional</t>
  </si>
  <si>
    <t xml:space="preserve">Comunicação interna </t>
  </si>
  <si>
    <t>Apresenta a quantidade de material interno publicado (Campanhas internas realizadas)</t>
  </si>
  <si>
    <t>Promover a gestão por competências e a qualidade de vida no trabalho</t>
  </si>
  <si>
    <t>Taxa de Cumprimento do plano de capacitação</t>
  </si>
  <si>
    <t>Cumprimento da trilha de aprendizagem da gestão por competências</t>
  </si>
  <si>
    <t>Treinamentos realizados conforme a trilha / Treinamentos da trilha * 100</t>
  </si>
  <si>
    <t>Semestral</t>
  </si>
  <si>
    <t>Trilhas - Gestão por Competências</t>
  </si>
  <si>
    <t>Quantidade de Pessoas Capacitadas nas Trilhas da Gestão por Competências</t>
  </si>
  <si>
    <t>Apresenta a quantidade de servidores capacitados conforme trilhas de aprendizagem da gestão por competências</t>
  </si>
  <si>
    <t>Soma de Pessoas Capacitadas</t>
  </si>
  <si>
    <t>Quantidade de eventos de integração realizados</t>
  </si>
  <si>
    <t>Eventos realizados pela Secretaria de Recursos Humanos com intuito de gerar integração e melhoria do clima organizacional</t>
  </si>
  <si>
    <t>Registro da SRH</t>
  </si>
  <si>
    <t>Prover soluções tecnológicas integradas e inovadoras</t>
  </si>
  <si>
    <t>Execução do Progama MP-CE + Digital</t>
  </si>
  <si>
    <t>Mede a quantidade de Soluções Implantadas no MP-CE no período de análise</t>
  </si>
  <si>
    <t>SETIN</t>
  </si>
  <si>
    <t>Controle Interno SETIN</t>
  </si>
  <si>
    <t>Índice de Digitalização do MP-CE - Digitometro</t>
  </si>
  <si>
    <t>Reflete o percentual dos serviços disponíveis no portal com processos digitalizados no MP-CE</t>
  </si>
  <si>
    <t>Processos digitalizados/ total de processos</t>
  </si>
  <si>
    <t>* Indicadores que se encontro em processo de construção e analise da série histórica para possibilitar a definição das Metas</t>
  </si>
  <si>
    <t>** Aguardando apuração do Responsável</t>
  </si>
  <si>
    <t>Dados atualizados em 11.09.24 pela Secretaria de Planejamento.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</si>
</sst>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2"/>
      <name val="Calibri"/>
      <family val="2"/>
    </font>
    <font>
      <sz val="12"/>
      <name val="Calibri"/>
      <family val="2"/>
      <charset val="1"/>
    </font>
    <font>
      <sz val="12"/>
      <name val="Calibri"/>
      <family val="2"/>
      <scheme val="minor"/>
    </font>
    <font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9966"/>
        <bgColor rgb="FF008080"/>
      </patternFill>
    </fill>
  </fills>
  <borders count="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Border="0" applyProtection="0"/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9" fontId="6" fillId="0" borderId="2" xfId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0" fontId="6" fillId="0" borderId="2" xfId="1" applyNumberFormat="1" applyFont="1" applyBorder="1" applyAlignment="1" applyProtection="1">
      <alignment horizontal="center" vertical="center" wrapText="1"/>
    </xf>
    <xf numFmtId="9" fontId="6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0" fontId="1" fillId="0" borderId="4" xfId="1" applyNumberFormat="1" applyBorder="1" applyAlignment="1">
      <alignment horizontal="center" vertical="center"/>
    </xf>
    <xf numFmtId="10" fontId="1" fillId="0" borderId="5" xfId="1" applyNumberFormat="1" applyBorder="1" applyAlignment="1">
      <alignment horizontal="center" vertical="center"/>
    </xf>
    <xf numFmtId="10" fontId="1" fillId="0" borderId="6" xfId="1" applyNumberFormat="1" applyBorder="1" applyAlignment="1">
      <alignment horizontal="center" vertical="center"/>
    </xf>
    <xf numFmtId="1" fontId="1" fillId="0" borderId="4" xfId="1" applyNumberFormat="1" applyBorder="1" applyAlignment="1">
      <alignment horizontal="center" vertical="center"/>
    </xf>
    <xf numFmtId="1" fontId="1" fillId="0" borderId="6" xfId="1" applyNumberFormat="1" applyBorder="1" applyAlignment="1">
      <alignment horizontal="center" vertical="center"/>
    </xf>
    <xf numFmtId="9" fontId="1" fillId="0" borderId="4" xfId="1" applyBorder="1" applyAlignment="1">
      <alignment horizontal="center" vertical="center"/>
    </xf>
    <xf numFmtId="9" fontId="1" fillId="0" borderId="5" xfId="1" applyBorder="1" applyAlignment="1">
      <alignment horizontal="center" vertical="center"/>
    </xf>
    <xf numFmtId="9" fontId="1" fillId="0" borderId="6" xfId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64" fontId="1" fillId="0" borderId="4" xfId="1" applyNumberFormat="1" applyBorder="1" applyAlignment="1">
      <alignment horizontal="center" vertical="center"/>
    </xf>
    <xf numFmtId="164" fontId="1" fillId="0" borderId="5" xfId="1" applyNumberFormat="1" applyBorder="1" applyAlignment="1">
      <alignment horizontal="center" vertical="center"/>
    </xf>
    <xf numFmtId="164" fontId="1" fillId="0" borderId="6" xfId="1" applyNumberForma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493920</xdr:colOff>
      <xdr:row>0</xdr:row>
      <xdr:rowOff>588960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3583CE3-AD48-4CF5-AA0B-6D121F6FEDC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4995" cy="588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2DFD9-1009-4D02-A2D0-A44F81C6AB7E}">
  <dimension ref="A1:AMG37"/>
  <sheetViews>
    <sheetView showGridLines="0" tabSelected="1" zoomScale="110" zoomScaleNormal="110" workbookViewId="0">
      <selection sqref="A1:Q1"/>
    </sheetView>
  </sheetViews>
  <sheetFormatPr defaultColWidth="7.5703125" defaultRowHeight="15.75" x14ac:dyDescent="0.25"/>
  <cols>
    <col min="1" max="1" width="29.140625" style="1" customWidth="1"/>
    <col min="2" max="2" width="35" style="1" customWidth="1"/>
    <col min="3" max="3" width="41.5703125" style="36" customWidth="1"/>
    <col min="4" max="4" width="36.28515625" style="1" customWidth="1"/>
    <col min="5" max="5" width="29.42578125" style="17" customWidth="1"/>
    <col min="6" max="6" width="14.7109375" style="1" customWidth="1"/>
    <col min="7" max="7" width="16.42578125" style="1" customWidth="1"/>
    <col min="8" max="8" width="16.28515625" style="4" customWidth="1"/>
    <col min="9" max="10" width="11.85546875" style="4" customWidth="1"/>
    <col min="11" max="11" width="14.42578125" style="5" customWidth="1"/>
    <col min="12" max="12" width="11.5703125" style="1" bestFit="1" customWidth="1"/>
    <col min="13" max="16" width="11.140625" style="1" customWidth="1"/>
    <col min="17" max="17" width="19.5703125" style="1" customWidth="1"/>
    <col min="18" max="18" width="16.5703125" style="1" customWidth="1"/>
    <col min="19" max="19" width="13.140625" style="1" bestFit="1" customWidth="1"/>
    <col min="20" max="20" width="17.42578125" style="1" bestFit="1" customWidth="1"/>
    <col min="21" max="1021" width="7.5703125" style="1"/>
  </cols>
  <sheetData>
    <row r="1" spans="1:19" ht="46.9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9" ht="9.75" customHeight="1" x14ac:dyDescent="0.25">
      <c r="A2" s="2"/>
      <c r="B2" s="2"/>
      <c r="C2" s="31"/>
      <c r="D2" s="2"/>
      <c r="E2" s="3"/>
      <c r="F2" s="2"/>
      <c r="G2" s="2"/>
    </row>
    <row r="3" spans="1:19" s="7" customFormat="1" ht="18.75" customHeight="1" x14ac:dyDescent="0.25">
      <c r="A3" s="39" t="s">
        <v>1</v>
      </c>
      <c r="B3" s="39" t="s">
        <v>2</v>
      </c>
      <c r="C3" s="40" t="s">
        <v>3</v>
      </c>
      <c r="D3" s="41" t="s">
        <v>4</v>
      </c>
      <c r="E3" s="41" t="s">
        <v>5</v>
      </c>
      <c r="F3" s="39" t="s">
        <v>6</v>
      </c>
      <c r="G3" s="39" t="s">
        <v>7</v>
      </c>
      <c r="H3" s="39" t="s">
        <v>8</v>
      </c>
      <c r="I3" s="6" t="s">
        <v>9</v>
      </c>
      <c r="J3" s="43" t="s">
        <v>10</v>
      </c>
      <c r="K3" s="44"/>
      <c r="L3" s="45"/>
      <c r="M3" s="39" t="s">
        <v>11</v>
      </c>
      <c r="N3" s="39"/>
      <c r="O3" s="39"/>
      <c r="P3" s="39"/>
      <c r="Q3" s="39" t="s">
        <v>12</v>
      </c>
      <c r="R3" s="39" t="s">
        <v>13</v>
      </c>
      <c r="S3" s="39" t="s">
        <v>14</v>
      </c>
    </row>
    <row r="4" spans="1:19" s="7" customFormat="1" ht="33.6" customHeight="1" x14ac:dyDescent="0.25">
      <c r="A4" s="39"/>
      <c r="B4" s="39"/>
      <c r="C4" s="40"/>
      <c r="D4" s="39"/>
      <c r="E4" s="39"/>
      <c r="F4" s="39"/>
      <c r="G4" s="39"/>
      <c r="H4" s="39"/>
      <c r="I4" s="39">
        <v>2024</v>
      </c>
      <c r="J4" s="41">
        <v>2023</v>
      </c>
      <c r="K4" s="39">
        <v>2021</v>
      </c>
      <c r="L4" s="39">
        <v>2022</v>
      </c>
      <c r="M4" s="39">
        <v>2024</v>
      </c>
      <c r="N4" s="39"/>
      <c r="O4" s="39"/>
      <c r="P4" s="39"/>
      <c r="Q4" s="39"/>
      <c r="R4" s="39"/>
      <c r="S4" s="39"/>
    </row>
    <row r="5" spans="1:19" s="7" customFormat="1" ht="22.5" customHeight="1" x14ac:dyDescent="0.25">
      <c r="A5" s="39"/>
      <c r="B5" s="39"/>
      <c r="C5" s="40"/>
      <c r="D5" s="41"/>
      <c r="E5" s="41"/>
      <c r="F5" s="39"/>
      <c r="G5" s="39"/>
      <c r="H5" s="39"/>
      <c r="I5" s="39"/>
      <c r="J5" s="42"/>
      <c r="K5" s="39"/>
      <c r="L5" s="39"/>
      <c r="M5" s="8" t="s">
        <v>15</v>
      </c>
      <c r="N5" s="8" t="s">
        <v>16</v>
      </c>
      <c r="O5" s="8" t="s">
        <v>17</v>
      </c>
      <c r="P5" s="8" t="s">
        <v>18</v>
      </c>
      <c r="Q5" s="39"/>
      <c r="R5" s="39"/>
      <c r="S5" s="39"/>
    </row>
    <row r="6" spans="1:19" s="4" customFormat="1" ht="51.75" customHeight="1" x14ac:dyDescent="0.25">
      <c r="A6" s="62" t="s">
        <v>19</v>
      </c>
      <c r="B6" s="22" t="s">
        <v>20</v>
      </c>
      <c r="C6" s="33" t="s">
        <v>21</v>
      </c>
      <c r="D6" s="19" t="s">
        <v>22</v>
      </c>
      <c r="E6" s="9" t="s">
        <v>23</v>
      </c>
      <c r="F6" s="20" t="s">
        <v>24</v>
      </c>
      <c r="G6" s="9" t="s">
        <v>25</v>
      </c>
      <c r="H6" s="9" t="s">
        <v>26</v>
      </c>
      <c r="I6" s="21">
        <v>20</v>
      </c>
      <c r="J6" s="37">
        <v>19</v>
      </c>
      <c r="K6" s="21" t="s">
        <v>27</v>
      </c>
      <c r="L6" s="21" t="s">
        <v>27</v>
      </c>
      <c r="M6" s="46"/>
      <c r="N6" s="47"/>
      <c r="O6" s="47"/>
      <c r="P6" s="48"/>
      <c r="Q6" s="9" t="s">
        <v>28</v>
      </c>
      <c r="R6" s="22" t="s">
        <v>29</v>
      </c>
      <c r="S6" s="19" t="s">
        <v>30</v>
      </c>
    </row>
    <row r="7" spans="1:19" s="4" customFormat="1" ht="51.75" customHeight="1" x14ac:dyDescent="0.25">
      <c r="A7" s="62"/>
      <c r="B7" s="22" t="s">
        <v>31</v>
      </c>
      <c r="C7" s="32" t="s">
        <v>32</v>
      </c>
      <c r="D7" s="19" t="s">
        <v>33</v>
      </c>
      <c r="E7" s="9" t="s">
        <v>23</v>
      </c>
      <c r="F7" s="20" t="s">
        <v>24</v>
      </c>
      <c r="G7" s="9" t="s">
        <v>25</v>
      </c>
      <c r="H7" s="9" t="s">
        <v>26</v>
      </c>
      <c r="I7" s="21">
        <v>2700</v>
      </c>
      <c r="J7" s="37">
        <v>2669</v>
      </c>
      <c r="K7" s="21" t="s">
        <v>27</v>
      </c>
      <c r="L7" s="21" t="s">
        <v>27</v>
      </c>
      <c r="M7" s="46"/>
      <c r="N7" s="47"/>
      <c r="O7" s="47"/>
      <c r="P7" s="48"/>
      <c r="Q7" s="9" t="s">
        <v>28</v>
      </c>
      <c r="R7" s="22" t="s">
        <v>34</v>
      </c>
      <c r="S7" s="19" t="s">
        <v>35</v>
      </c>
    </row>
    <row r="8" spans="1:19" s="4" customFormat="1" ht="47.25" customHeight="1" x14ac:dyDescent="0.25">
      <c r="A8" s="62"/>
      <c r="B8" s="22" t="s">
        <v>36</v>
      </c>
      <c r="C8" s="10" t="s">
        <v>37</v>
      </c>
      <c r="D8" s="10" t="s">
        <v>38</v>
      </c>
      <c r="E8" s="9" t="s">
        <v>23</v>
      </c>
      <c r="F8" s="9" t="s">
        <v>24</v>
      </c>
      <c r="G8" s="9" t="s">
        <v>25</v>
      </c>
      <c r="H8" s="9" t="s">
        <v>26</v>
      </c>
      <c r="I8" s="14">
        <v>100</v>
      </c>
      <c r="J8" s="37">
        <v>96</v>
      </c>
      <c r="K8" s="14">
        <v>109</v>
      </c>
      <c r="L8" s="14">
        <v>50</v>
      </c>
      <c r="M8" s="46"/>
      <c r="N8" s="47"/>
      <c r="O8" s="47"/>
      <c r="P8" s="48"/>
      <c r="Q8" s="9" t="s">
        <v>28</v>
      </c>
      <c r="R8" s="9" t="s">
        <v>39</v>
      </c>
      <c r="S8" s="9" t="s">
        <v>40</v>
      </c>
    </row>
    <row r="9" spans="1:19" s="4" customFormat="1" ht="47.25" customHeight="1" x14ac:dyDescent="0.25">
      <c r="A9" s="62"/>
      <c r="B9" s="60" t="s">
        <v>41</v>
      </c>
      <c r="C9" s="33" t="s">
        <v>42</v>
      </c>
      <c r="D9" s="19" t="s">
        <v>43</v>
      </c>
      <c r="E9" s="20" t="s">
        <v>44</v>
      </c>
      <c r="F9" s="20" t="s">
        <v>45</v>
      </c>
      <c r="G9" s="9" t="s">
        <v>25</v>
      </c>
      <c r="H9" s="9" t="s">
        <v>26</v>
      </c>
      <c r="I9" s="21" t="s">
        <v>46</v>
      </c>
      <c r="J9" s="37" t="s">
        <v>47</v>
      </c>
      <c r="K9" s="21" t="s">
        <v>46</v>
      </c>
      <c r="L9" s="21" t="s">
        <v>46</v>
      </c>
      <c r="M9" s="65"/>
      <c r="N9" s="66"/>
      <c r="O9" s="66"/>
      <c r="P9" s="67"/>
      <c r="Q9" s="9" t="s">
        <v>28</v>
      </c>
      <c r="R9" s="21" t="s">
        <v>48</v>
      </c>
      <c r="S9" s="19" t="s">
        <v>49</v>
      </c>
    </row>
    <row r="10" spans="1:19" s="4" customFormat="1" ht="47.25" customHeight="1" x14ac:dyDescent="0.25">
      <c r="A10" s="62"/>
      <c r="B10" s="61"/>
      <c r="C10" s="33" t="s">
        <v>50</v>
      </c>
      <c r="D10" s="19" t="s">
        <v>51</v>
      </c>
      <c r="E10" s="9" t="s">
        <v>23</v>
      </c>
      <c r="F10" s="20" t="s">
        <v>24</v>
      </c>
      <c r="G10" s="9" t="s">
        <v>25</v>
      </c>
      <c r="H10" s="12" t="s">
        <v>26</v>
      </c>
      <c r="I10" s="21" t="s">
        <v>27</v>
      </c>
      <c r="J10" s="37" t="s">
        <v>47</v>
      </c>
      <c r="K10" s="21" t="s">
        <v>27</v>
      </c>
      <c r="L10" s="21" t="s">
        <v>27</v>
      </c>
      <c r="M10" s="65"/>
      <c r="N10" s="66"/>
      <c r="O10" s="66"/>
      <c r="P10" s="67"/>
      <c r="Q10" s="9" t="s">
        <v>28</v>
      </c>
      <c r="R10" s="21" t="s">
        <v>48</v>
      </c>
      <c r="S10" s="19" t="s">
        <v>49</v>
      </c>
    </row>
    <row r="11" spans="1:19" s="4" customFormat="1" ht="63" x14ac:dyDescent="0.25">
      <c r="A11" s="62"/>
      <c r="B11" s="64" t="s">
        <v>52</v>
      </c>
      <c r="C11" s="23" t="s">
        <v>53</v>
      </c>
      <c r="D11" s="23" t="s">
        <v>54</v>
      </c>
      <c r="E11" s="20" t="s">
        <v>55</v>
      </c>
      <c r="F11" s="20" t="s">
        <v>45</v>
      </c>
      <c r="G11" s="20" t="s">
        <v>25</v>
      </c>
      <c r="H11" s="24" t="s">
        <v>26</v>
      </c>
      <c r="I11" s="25">
        <v>0.7</v>
      </c>
      <c r="J11" s="37">
        <v>0.61413043478260865</v>
      </c>
      <c r="K11" s="26">
        <v>0.67930000000000001</v>
      </c>
      <c r="L11" s="25">
        <v>0.4</v>
      </c>
      <c r="M11" s="68"/>
      <c r="N11" s="69"/>
      <c r="O11" s="69"/>
      <c r="P11" s="70"/>
      <c r="Q11" s="20" t="s">
        <v>28</v>
      </c>
      <c r="R11" s="20" t="s">
        <v>56</v>
      </c>
      <c r="S11" s="20" t="s">
        <v>57</v>
      </c>
    </row>
    <row r="12" spans="1:19" s="4" customFormat="1" ht="63" x14ac:dyDescent="0.25">
      <c r="A12" s="62"/>
      <c r="B12" s="64"/>
      <c r="C12" s="23" t="s">
        <v>58</v>
      </c>
      <c r="D12" s="23" t="s">
        <v>59</v>
      </c>
      <c r="E12" s="20" t="s">
        <v>60</v>
      </c>
      <c r="F12" s="20" t="s">
        <v>45</v>
      </c>
      <c r="G12" s="20" t="s">
        <v>25</v>
      </c>
      <c r="H12" s="24" t="s">
        <v>26</v>
      </c>
      <c r="I12" s="26">
        <v>0.6</v>
      </c>
      <c r="J12" s="37">
        <v>0.68333333333333335</v>
      </c>
      <c r="K12" s="26">
        <v>0.57299999999999995</v>
      </c>
      <c r="L12" s="26" t="s">
        <v>23</v>
      </c>
      <c r="M12" s="68"/>
      <c r="N12" s="69"/>
      <c r="O12" s="69"/>
      <c r="P12" s="70"/>
      <c r="Q12" s="20" t="s">
        <v>28</v>
      </c>
      <c r="R12" s="20" t="s">
        <v>61</v>
      </c>
      <c r="S12" s="20" t="s">
        <v>62</v>
      </c>
    </row>
    <row r="13" spans="1:19" s="4" customFormat="1" ht="63" x14ac:dyDescent="0.25">
      <c r="A13" s="62"/>
      <c r="B13" s="64"/>
      <c r="C13" s="23" t="s">
        <v>63</v>
      </c>
      <c r="D13" s="23" t="s">
        <v>64</v>
      </c>
      <c r="E13" s="20" t="s">
        <v>65</v>
      </c>
      <c r="F13" s="20" t="s">
        <v>24</v>
      </c>
      <c r="G13" s="20" t="s">
        <v>25</v>
      </c>
      <c r="H13" s="24" t="s">
        <v>26</v>
      </c>
      <c r="I13" s="24">
        <v>80</v>
      </c>
      <c r="J13" s="37">
        <v>71</v>
      </c>
      <c r="K13" s="24">
        <v>76</v>
      </c>
      <c r="L13" s="24">
        <v>65</v>
      </c>
      <c r="M13" s="46"/>
      <c r="N13" s="47"/>
      <c r="O13" s="47"/>
      <c r="P13" s="48"/>
      <c r="Q13" s="20" t="s">
        <v>28</v>
      </c>
      <c r="R13" s="20" t="s">
        <v>66</v>
      </c>
      <c r="S13" s="20" t="s">
        <v>67</v>
      </c>
    </row>
    <row r="14" spans="1:19" s="4" customFormat="1" ht="47.25" customHeight="1" x14ac:dyDescent="0.25">
      <c r="A14" s="62"/>
      <c r="B14" s="64"/>
      <c r="C14" s="23" t="s">
        <v>68</v>
      </c>
      <c r="D14" s="23" t="s">
        <v>69</v>
      </c>
      <c r="E14" s="20" t="s">
        <v>70</v>
      </c>
      <c r="F14" s="20" t="s">
        <v>45</v>
      </c>
      <c r="G14" s="20" t="s">
        <v>25</v>
      </c>
      <c r="H14" s="24" t="s">
        <v>26</v>
      </c>
      <c r="I14" s="27">
        <v>1</v>
      </c>
      <c r="J14" s="37">
        <v>0.76363636363636367</v>
      </c>
      <c r="K14" s="24" t="s">
        <v>27</v>
      </c>
      <c r="L14" s="21" t="s">
        <v>27</v>
      </c>
      <c r="M14" s="49"/>
      <c r="N14" s="50"/>
      <c r="O14" s="50"/>
      <c r="P14" s="51"/>
      <c r="Q14" s="20" t="s">
        <v>28</v>
      </c>
      <c r="R14" s="20" t="s">
        <v>66</v>
      </c>
      <c r="S14" s="20" t="s">
        <v>71</v>
      </c>
    </row>
    <row r="15" spans="1:19" s="4" customFormat="1" ht="47.25" customHeight="1" x14ac:dyDescent="0.25">
      <c r="A15" s="62"/>
      <c r="B15" s="64"/>
      <c r="C15" s="23" t="s">
        <v>72</v>
      </c>
      <c r="D15" s="28" t="s">
        <v>73</v>
      </c>
      <c r="E15" s="9" t="s">
        <v>74</v>
      </c>
      <c r="F15" s="20" t="s">
        <v>45</v>
      </c>
      <c r="G15" s="20" t="s">
        <v>25</v>
      </c>
      <c r="H15" s="20" t="s">
        <v>26</v>
      </c>
      <c r="I15" s="25">
        <v>0.75</v>
      </c>
      <c r="J15" s="37">
        <v>0.53260869565217395</v>
      </c>
      <c r="K15" s="26">
        <v>0.48370000000000002</v>
      </c>
      <c r="L15" s="25">
        <v>0.3</v>
      </c>
      <c r="M15" s="49"/>
      <c r="N15" s="50"/>
      <c r="O15" s="50"/>
      <c r="P15" s="51"/>
      <c r="Q15" s="28" t="s">
        <v>28</v>
      </c>
      <c r="R15" s="20" t="s">
        <v>75</v>
      </c>
      <c r="S15" s="28" t="s">
        <v>76</v>
      </c>
    </row>
    <row r="16" spans="1:19" s="4" customFormat="1" ht="47.25" customHeight="1" x14ac:dyDescent="0.25">
      <c r="A16" s="62"/>
      <c r="B16" s="22" t="s">
        <v>77</v>
      </c>
      <c r="C16" s="10" t="s">
        <v>78</v>
      </c>
      <c r="D16" s="10" t="s">
        <v>79</v>
      </c>
      <c r="E16" s="9" t="s">
        <v>23</v>
      </c>
      <c r="F16" s="9" t="s">
        <v>24</v>
      </c>
      <c r="G16" s="9" t="s">
        <v>25</v>
      </c>
      <c r="H16" s="9" t="s">
        <v>26</v>
      </c>
      <c r="I16" s="14">
        <v>60</v>
      </c>
      <c r="J16" s="37">
        <v>59</v>
      </c>
      <c r="K16" s="14">
        <v>42</v>
      </c>
      <c r="L16" s="14">
        <v>73</v>
      </c>
      <c r="M16" s="46"/>
      <c r="N16" s="47"/>
      <c r="O16" s="47"/>
      <c r="P16" s="48"/>
      <c r="Q16" s="9" t="s">
        <v>28</v>
      </c>
      <c r="R16" s="9" t="s">
        <v>80</v>
      </c>
      <c r="S16" s="9" t="s">
        <v>81</v>
      </c>
    </row>
    <row r="17" spans="1:19" s="4" customFormat="1" ht="47.25" customHeight="1" x14ac:dyDescent="0.25">
      <c r="A17" s="57" t="s">
        <v>82</v>
      </c>
      <c r="B17" s="22" t="s">
        <v>83</v>
      </c>
      <c r="C17" s="10" t="s">
        <v>84</v>
      </c>
      <c r="D17" s="10" t="s">
        <v>85</v>
      </c>
      <c r="E17" s="9" t="s">
        <v>86</v>
      </c>
      <c r="F17" s="9" t="s">
        <v>45</v>
      </c>
      <c r="G17" s="9" t="s">
        <v>25</v>
      </c>
      <c r="H17" s="9" t="s">
        <v>26</v>
      </c>
      <c r="I17" s="13">
        <v>0.8</v>
      </c>
      <c r="J17" s="37">
        <v>0.57130000000000003</v>
      </c>
      <c r="K17" s="21" t="s">
        <v>27</v>
      </c>
      <c r="L17" s="21" t="s">
        <v>27</v>
      </c>
      <c r="M17" s="49"/>
      <c r="N17" s="50"/>
      <c r="O17" s="50"/>
      <c r="P17" s="51"/>
      <c r="Q17" s="9" t="s">
        <v>28</v>
      </c>
      <c r="R17" s="9" t="s">
        <v>39</v>
      </c>
      <c r="S17" s="9" t="s">
        <v>87</v>
      </c>
    </row>
    <row r="18" spans="1:19" s="4" customFormat="1" ht="47.25" customHeight="1" x14ac:dyDescent="0.25">
      <c r="A18" s="58"/>
      <c r="B18" s="60" t="s">
        <v>88</v>
      </c>
      <c r="C18" s="34" t="s">
        <v>89</v>
      </c>
      <c r="D18" s="10" t="s">
        <v>90</v>
      </c>
      <c r="E18" s="9" t="s">
        <v>23</v>
      </c>
      <c r="F18" s="9" t="s">
        <v>24</v>
      </c>
      <c r="G18" s="9" t="s">
        <v>25</v>
      </c>
      <c r="H18" s="9" t="s">
        <v>26</v>
      </c>
      <c r="I18" s="15">
        <v>150</v>
      </c>
      <c r="J18" s="37">
        <v>150</v>
      </c>
      <c r="K18" s="21" t="s">
        <v>27</v>
      </c>
      <c r="L18" s="21" t="s">
        <v>27</v>
      </c>
      <c r="M18" s="46"/>
      <c r="N18" s="47"/>
      <c r="O18" s="47"/>
      <c r="P18" s="48"/>
      <c r="Q18" s="9" t="s">
        <v>28</v>
      </c>
      <c r="R18" s="9" t="s">
        <v>91</v>
      </c>
      <c r="S18" s="9" t="s">
        <v>92</v>
      </c>
    </row>
    <row r="19" spans="1:19" s="4" customFormat="1" ht="78.75" x14ac:dyDescent="0.25">
      <c r="A19" s="59"/>
      <c r="B19" s="61"/>
      <c r="C19" s="34" t="s">
        <v>93</v>
      </c>
      <c r="D19" s="10" t="s">
        <v>94</v>
      </c>
      <c r="E19" s="9" t="s">
        <v>23</v>
      </c>
      <c r="F19" s="9" t="s">
        <v>24</v>
      </c>
      <c r="G19" s="9" t="s">
        <v>25</v>
      </c>
      <c r="H19" s="9" t="s">
        <v>26</v>
      </c>
      <c r="I19" s="15">
        <v>88</v>
      </c>
      <c r="J19" s="37">
        <v>55</v>
      </c>
      <c r="K19" s="21" t="s">
        <v>27</v>
      </c>
      <c r="L19" s="21" t="s">
        <v>27</v>
      </c>
      <c r="M19" s="46"/>
      <c r="N19" s="47"/>
      <c r="O19" s="47"/>
      <c r="P19" s="48"/>
      <c r="Q19" s="9" t="s">
        <v>28</v>
      </c>
      <c r="R19" s="9" t="s">
        <v>39</v>
      </c>
      <c r="S19" s="9" t="s">
        <v>95</v>
      </c>
    </row>
    <row r="20" spans="1:19" s="4" customFormat="1" ht="68.45" customHeight="1" x14ac:dyDescent="0.25">
      <c r="A20" s="62" t="s">
        <v>96</v>
      </c>
      <c r="B20" s="60" t="s">
        <v>97</v>
      </c>
      <c r="C20" s="10" t="s">
        <v>98</v>
      </c>
      <c r="D20" s="10" t="s">
        <v>99</v>
      </c>
      <c r="E20" s="9" t="s">
        <v>100</v>
      </c>
      <c r="F20" s="9" t="s">
        <v>45</v>
      </c>
      <c r="G20" s="9" t="s">
        <v>101</v>
      </c>
      <c r="H20" s="9" t="s">
        <v>26</v>
      </c>
      <c r="I20" s="13">
        <v>0.03</v>
      </c>
      <c r="J20" s="13">
        <v>2.1679224178642622E-2</v>
      </c>
      <c r="K20" s="13">
        <v>0.06</v>
      </c>
      <c r="L20" s="11">
        <v>3.1099999999999999E-2</v>
      </c>
      <c r="M20" s="11">
        <f>(21038.65)/(138234832.86+5101909.19)</f>
        <v>1.4677778843795062E-4</v>
      </c>
      <c r="N20" s="11">
        <f>(2310272.31)/(353113681.04+21911755.37)</f>
        <v>6.1603083036593639E-3</v>
      </c>
      <c r="O20" s="11"/>
      <c r="P20" s="11"/>
      <c r="Q20" s="9" t="s">
        <v>28</v>
      </c>
      <c r="R20" s="9" t="s">
        <v>102</v>
      </c>
      <c r="S20" s="9" t="s">
        <v>103</v>
      </c>
    </row>
    <row r="21" spans="1:19" s="4" customFormat="1" ht="47.25" x14ac:dyDescent="0.25">
      <c r="A21" s="62"/>
      <c r="B21" s="63"/>
      <c r="C21" s="10" t="s">
        <v>104</v>
      </c>
      <c r="D21" s="10" t="s">
        <v>105</v>
      </c>
      <c r="E21" s="9" t="s">
        <v>106</v>
      </c>
      <c r="F21" s="9" t="s">
        <v>45</v>
      </c>
      <c r="G21" s="9" t="s">
        <v>101</v>
      </c>
      <c r="H21" s="9" t="s">
        <v>26</v>
      </c>
      <c r="I21" s="16" t="s">
        <v>107</v>
      </c>
      <c r="J21" s="16">
        <v>0.96481388770578824</v>
      </c>
      <c r="K21" s="16" t="s">
        <v>23</v>
      </c>
      <c r="L21" s="11">
        <v>0.98199999999999998</v>
      </c>
      <c r="M21" s="29">
        <f>(138234832.86+5101909.19)/(676176861+66494761)</f>
        <v>0.19300150672782809</v>
      </c>
      <c r="N21" s="29">
        <f>(353113681.04+21911755.37)/(716891283+74494761)</f>
        <v>0.47388431885210253</v>
      </c>
      <c r="O21" s="29"/>
      <c r="P21" s="29"/>
      <c r="Q21" s="9" t="s">
        <v>28</v>
      </c>
      <c r="R21" s="9" t="s">
        <v>102</v>
      </c>
      <c r="S21" s="9" t="s">
        <v>108</v>
      </c>
    </row>
    <row r="22" spans="1:19" s="4" customFormat="1" ht="75" customHeight="1" x14ac:dyDescent="0.25">
      <c r="A22" s="62"/>
      <c r="B22" s="61"/>
      <c r="C22" s="10" t="s">
        <v>109</v>
      </c>
      <c r="D22" s="10" t="s">
        <v>110</v>
      </c>
      <c r="E22" s="9" t="s">
        <v>111</v>
      </c>
      <c r="F22" s="9" t="s">
        <v>45</v>
      </c>
      <c r="G22" s="9" t="s">
        <v>101</v>
      </c>
      <c r="H22" s="9" t="s">
        <v>112</v>
      </c>
      <c r="I22" s="11">
        <v>8.0000000000000002E-3</v>
      </c>
      <c r="J22" s="11">
        <v>1.7262898676111676E-2</v>
      </c>
      <c r="K22" s="11">
        <v>1.9281618051240085E-2</v>
      </c>
      <c r="L22" s="11">
        <v>0.03</v>
      </c>
      <c r="M22" s="11">
        <f>(1808801.44+604824.84)/(676176861+66494761)</f>
        <v>3.2499239347534943E-3</v>
      </c>
      <c r="N22" s="11">
        <f>(202685.62+1366089.02)/(716891283+74494761)</f>
        <v>1.9823127434377653E-3</v>
      </c>
      <c r="O22" s="11"/>
      <c r="P22" s="11"/>
      <c r="Q22" s="9" t="s">
        <v>28</v>
      </c>
      <c r="R22" s="9" t="s">
        <v>102</v>
      </c>
      <c r="S22" s="9" t="s">
        <v>113</v>
      </c>
    </row>
    <row r="23" spans="1:19" s="4" customFormat="1" ht="47.25" customHeight="1" x14ac:dyDescent="0.25">
      <c r="A23" s="62"/>
      <c r="B23" s="22" t="s">
        <v>114</v>
      </c>
      <c r="C23" s="10" t="s">
        <v>115</v>
      </c>
      <c r="D23" s="10" t="s">
        <v>116</v>
      </c>
      <c r="E23" s="9" t="s">
        <v>117</v>
      </c>
      <c r="F23" s="9" t="s">
        <v>45</v>
      </c>
      <c r="G23" s="9" t="s">
        <v>25</v>
      </c>
      <c r="H23" s="9" t="s">
        <v>26</v>
      </c>
      <c r="I23" s="13">
        <v>1</v>
      </c>
      <c r="J23" s="37">
        <v>1</v>
      </c>
      <c r="K23" s="13">
        <v>0.5</v>
      </c>
      <c r="L23" s="13" t="s">
        <v>23</v>
      </c>
      <c r="M23" s="54"/>
      <c r="N23" s="55"/>
      <c r="O23" s="55"/>
      <c r="P23" s="56"/>
      <c r="Q23" s="9" t="s">
        <v>28</v>
      </c>
      <c r="R23" s="9" t="s">
        <v>39</v>
      </c>
      <c r="S23" s="9" t="s">
        <v>95</v>
      </c>
    </row>
    <row r="24" spans="1:19" s="4" customFormat="1" ht="47.25" customHeight="1" x14ac:dyDescent="0.25">
      <c r="A24" s="62"/>
      <c r="B24" s="22" t="s">
        <v>118</v>
      </c>
      <c r="C24" s="10" t="s">
        <v>119</v>
      </c>
      <c r="D24" s="10" t="s">
        <v>120</v>
      </c>
      <c r="E24" s="9" t="s">
        <v>23</v>
      </c>
      <c r="F24" s="9" t="s">
        <v>24</v>
      </c>
      <c r="G24" s="9" t="s">
        <v>25</v>
      </c>
      <c r="H24" s="12" t="s">
        <v>26</v>
      </c>
      <c r="I24" s="14">
        <v>50</v>
      </c>
      <c r="J24" s="37">
        <v>47</v>
      </c>
      <c r="K24" s="14">
        <v>30</v>
      </c>
      <c r="L24" s="14">
        <v>39</v>
      </c>
      <c r="M24" s="46"/>
      <c r="N24" s="47"/>
      <c r="O24" s="47"/>
      <c r="P24" s="48"/>
      <c r="Q24" s="9" t="s">
        <v>28</v>
      </c>
      <c r="R24" s="9" t="s">
        <v>80</v>
      </c>
      <c r="S24" s="9" t="s">
        <v>81</v>
      </c>
    </row>
    <row r="25" spans="1:19" s="4" customFormat="1" ht="47.25" customHeight="1" x14ac:dyDescent="0.25">
      <c r="A25" s="62"/>
      <c r="B25" s="64" t="s">
        <v>121</v>
      </c>
      <c r="C25" s="10" t="s">
        <v>122</v>
      </c>
      <c r="D25" s="10" t="s">
        <v>123</v>
      </c>
      <c r="E25" s="9" t="s">
        <v>124</v>
      </c>
      <c r="F25" s="9" t="s">
        <v>45</v>
      </c>
      <c r="G25" s="9" t="s">
        <v>125</v>
      </c>
      <c r="H25" s="9" t="s">
        <v>26</v>
      </c>
      <c r="I25" s="13">
        <v>0.95</v>
      </c>
      <c r="J25" s="37">
        <v>0.95830000000000004</v>
      </c>
      <c r="K25" s="11">
        <v>0.88500000000000001</v>
      </c>
      <c r="L25" s="13" t="s">
        <v>23</v>
      </c>
      <c r="M25" s="49">
        <v>0.9</v>
      </c>
      <c r="N25" s="51"/>
      <c r="O25" s="49"/>
      <c r="P25" s="51"/>
      <c r="Q25" s="9" t="s">
        <v>28</v>
      </c>
      <c r="R25" s="9" t="s">
        <v>91</v>
      </c>
      <c r="S25" s="9" t="s">
        <v>126</v>
      </c>
    </row>
    <row r="26" spans="1:19" s="4" customFormat="1" ht="69.75" customHeight="1" x14ac:dyDescent="0.25">
      <c r="A26" s="62"/>
      <c r="B26" s="64"/>
      <c r="C26" s="10" t="s">
        <v>127</v>
      </c>
      <c r="D26" s="10" t="s">
        <v>128</v>
      </c>
      <c r="E26" s="9" t="s">
        <v>129</v>
      </c>
      <c r="F26" s="9" t="s">
        <v>24</v>
      </c>
      <c r="G26" s="9" t="s">
        <v>125</v>
      </c>
      <c r="H26" s="9" t="s">
        <v>26</v>
      </c>
      <c r="I26" s="15">
        <v>500</v>
      </c>
      <c r="J26" s="37">
        <v>128</v>
      </c>
      <c r="K26" s="15">
        <v>359</v>
      </c>
      <c r="L26" s="13" t="s">
        <v>23</v>
      </c>
      <c r="M26" s="52">
        <v>246</v>
      </c>
      <c r="N26" s="53"/>
      <c r="O26" s="52"/>
      <c r="P26" s="53"/>
      <c r="Q26" s="9" t="s">
        <v>28</v>
      </c>
      <c r="R26" s="9" t="s">
        <v>91</v>
      </c>
      <c r="S26" s="9" t="s">
        <v>126</v>
      </c>
    </row>
    <row r="27" spans="1:19" s="4" customFormat="1" ht="70.5" customHeight="1" x14ac:dyDescent="0.25">
      <c r="A27" s="62"/>
      <c r="B27" s="64"/>
      <c r="C27" s="10" t="s">
        <v>130</v>
      </c>
      <c r="D27" s="10" t="s">
        <v>131</v>
      </c>
      <c r="E27" s="9" t="s">
        <v>23</v>
      </c>
      <c r="F27" s="9" t="s">
        <v>24</v>
      </c>
      <c r="G27" s="9" t="s">
        <v>125</v>
      </c>
      <c r="H27" s="12" t="s">
        <v>26</v>
      </c>
      <c r="I27" s="14">
        <v>70</v>
      </c>
      <c r="J27" s="37">
        <v>21</v>
      </c>
      <c r="K27" s="14">
        <v>31</v>
      </c>
      <c r="L27" s="13" t="s">
        <v>23</v>
      </c>
      <c r="M27" s="52">
        <v>67</v>
      </c>
      <c r="N27" s="53"/>
      <c r="O27" s="52"/>
      <c r="P27" s="53"/>
      <c r="Q27" s="9" t="s">
        <v>28</v>
      </c>
      <c r="R27" s="9" t="s">
        <v>91</v>
      </c>
      <c r="S27" s="9" t="s">
        <v>132</v>
      </c>
    </row>
    <row r="28" spans="1:19" s="4" customFormat="1" ht="47.25" customHeight="1" x14ac:dyDescent="0.25">
      <c r="A28" s="62"/>
      <c r="B28" s="64" t="s">
        <v>133</v>
      </c>
      <c r="C28" s="10" t="s">
        <v>134</v>
      </c>
      <c r="D28" s="10" t="s">
        <v>135</v>
      </c>
      <c r="E28" s="9" t="s">
        <v>23</v>
      </c>
      <c r="F28" s="9" t="s">
        <v>45</v>
      </c>
      <c r="G28" s="9" t="s">
        <v>25</v>
      </c>
      <c r="H28" s="12" t="s">
        <v>26</v>
      </c>
      <c r="I28" s="14" t="s">
        <v>27</v>
      </c>
      <c r="J28" s="21" t="s">
        <v>27</v>
      </c>
      <c r="K28" s="21" t="s">
        <v>27</v>
      </c>
      <c r="L28" s="21" t="s">
        <v>27</v>
      </c>
      <c r="M28" s="46"/>
      <c r="N28" s="47"/>
      <c r="O28" s="47"/>
      <c r="P28" s="48"/>
      <c r="Q28" s="9" t="s">
        <v>28</v>
      </c>
      <c r="R28" s="9" t="s">
        <v>136</v>
      </c>
      <c r="S28" s="9" t="s">
        <v>137</v>
      </c>
    </row>
    <row r="29" spans="1:19" s="4" customFormat="1" ht="47.25" customHeight="1" x14ac:dyDescent="0.25">
      <c r="A29" s="62"/>
      <c r="B29" s="64"/>
      <c r="C29" s="10" t="s">
        <v>138</v>
      </c>
      <c r="D29" s="10" t="s">
        <v>139</v>
      </c>
      <c r="E29" s="9" t="s">
        <v>140</v>
      </c>
      <c r="F29" s="9" t="s">
        <v>45</v>
      </c>
      <c r="G29" s="9" t="s">
        <v>25</v>
      </c>
      <c r="H29" s="12" t="s">
        <v>26</v>
      </c>
      <c r="I29" s="30">
        <v>0.75</v>
      </c>
      <c r="J29" s="37">
        <v>0.67901234567901236</v>
      </c>
      <c r="K29" s="21" t="s">
        <v>27</v>
      </c>
      <c r="L29" s="21" t="s">
        <v>27</v>
      </c>
      <c r="M29" s="49"/>
      <c r="N29" s="50"/>
      <c r="O29" s="50"/>
      <c r="P29" s="51"/>
      <c r="Q29" s="9" t="s">
        <v>28</v>
      </c>
      <c r="R29" s="9" t="s">
        <v>136</v>
      </c>
      <c r="S29" s="9" t="s">
        <v>137</v>
      </c>
    </row>
    <row r="30" spans="1:19" s="4" customFormat="1" ht="47.25" customHeight="1" x14ac:dyDescent="0.25">
      <c r="C30" s="35"/>
    </row>
    <row r="31" spans="1:19" ht="15.6" customHeight="1" x14ac:dyDescent="0.25">
      <c r="A31" t="s">
        <v>141</v>
      </c>
    </row>
    <row r="32" spans="1:19" ht="15.6" customHeight="1" x14ac:dyDescent="0.25">
      <c r="A32" t="s">
        <v>142</v>
      </c>
    </row>
    <row r="33" spans="1:6" ht="15.6" customHeight="1" x14ac:dyDescent="0.25">
      <c r="A33" s="2" t="s">
        <v>143</v>
      </c>
    </row>
    <row r="37" spans="1:6" ht="15.6" customHeight="1" x14ac:dyDescent="0.25">
      <c r="F37" s="18"/>
    </row>
  </sheetData>
  <mergeCells count="52">
    <mergeCell ref="M15:P15"/>
    <mergeCell ref="O26:P26"/>
    <mergeCell ref="A6:A16"/>
    <mergeCell ref="M6:P6"/>
    <mergeCell ref="M7:P7"/>
    <mergeCell ref="M8:P8"/>
    <mergeCell ref="B9:B10"/>
    <mergeCell ref="M9:P9"/>
    <mergeCell ref="M10:P10"/>
    <mergeCell ref="B11:B15"/>
    <mergeCell ref="M11:P11"/>
    <mergeCell ref="M12:P12"/>
    <mergeCell ref="M13:P13"/>
    <mergeCell ref="M14:P14"/>
    <mergeCell ref="M16:P16"/>
    <mergeCell ref="B25:B27"/>
    <mergeCell ref="A17:A19"/>
    <mergeCell ref="B18:B19"/>
    <mergeCell ref="A20:A29"/>
    <mergeCell ref="B20:B22"/>
    <mergeCell ref="B28:B29"/>
    <mergeCell ref="M23:P23"/>
    <mergeCell ref="M24:P24"/>
    <mergeCell ref="M17:P17"/>
    <mergeCell ref="M18:P18"/>
    <mergeCell ref="M19:P19"/>
    <mergeCell ref="M28:P28"/>
    <mergeCell ref="M29:P29"/>
    <mergeCell ref="M25:N25"/>
    <mergeCell ref="O25:P25"/>
    <mergeCell ref="M26:N26"/>
    <mergeCell ref="M27:N27"/>
    <mergeCell ref="O27:P27"/>
    <mergeCell ref="S3:S5"/>
    <mergeCell ref="I4:I5"/>
    <mergeCell ref="J4:J5"/>
    <mergeCell ref="K4:K5"/>
    <mergeCell ref="L4:L5"/>
    <mergeCell ref="M4:P4"/>
    <mergeCell ref="J3:L3"/>
    <mergeCell ref="M3:P3"/>
    <mergeCell ref="Q3:Q5"/>
    <mergeCell ref="R3:R5"/>
    <mergeCell ref="A1:Q1"/>
    <mergeCell ref="A3:A5"/>
    <mergeCell ref="B3:B5"/>
    <mergeCell ref="C3:C5"/>
    <mergeCell ref="D3:D5"/>
    <mergeCell ref="E3:E5"/>
    <mergeCell ref="F3:F5"/>
    <mergeCell ref="G3:G5"/>
    <mergeCell ref="H3:H5"/>
  </mergeCells>
  <printOptions horizontalCentered="1"/>
  <pageMargins left="0.15763888888888899" right="0.15763888888888899" top="0.23611111111111099" bottom="0.196527777777778" header="0.51180555555555496" footer="0.51180555555555496"/>
  <pageSetup paperSize="9" scale="80" pageOrder="overThenDown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lcf76f155ced4ddcb4097134ff3c332f xmlns="f6a885c3-932d-49d3-a045-baf05323117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E3BF0343F95844B0A1D88B927F1E16" ma:contentTypeVersion="18" ma:contentTypeDescription="Crie um novo documento." ma:contentTypeScope="" ma:versionID="d466b3eb57c46b9e7ab8e1f6483ed4f0">
  <xsd:schema xmlns:xsd="http://www.w3.org/2001/XMLSchema" xmlns:xs="http://www.w3.org/2001/XMLSchema" xmlns:p="http://schemas.microsoft.com/office/2006/metadata/properties" xmlns:ns2="f6a885c3-932d-49d3-a045-baf053231174" xmlns:ns3="c6cd79f9-d39b-4ae1-b998-4c8d83ef81be" xmlns:ns4="329a8921-312b-4026-9f32-9ba8d63bfe92" targetNamespace="http://schemas.microsoft.com/office/2006/metadata/properties" ma:root="true" ma:fieldsID="8f9e121177f3a8e31587c2079e0a9cdf" ns2:_="" ns3:_="" ns4:_="">
    <xsd:import namespace="f6a885c3-932d-49d3-a045-baf053231174"/>
    <xsd:import namespace="c6cd79f9-d39b-4ae1-b998-4c8d83ef81be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885c3-932d-49d3-a045-baf0532311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d79f9-d39b-4ae1-b998-4c8d83ef81b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C99835-29C6-411D-9FCB-618596376E6F}">
  <ds:schemaRefs>
    <ds:schemaRef ds:uri="http://schemas.microsoft.com/office/2006/metadata/properties"/>
    <ds:schemaRef ds:uri="http://schemas.microsoft.com/office/infopath/2007/PartnerControls"/>
    <ds:schemaRef ds:uri="329a8921-312b-4026-9f32-9ba8d63bfe92"/>
    <ds:schemaRef ds:uri="f6a885c3-932d-49d3-a045-baf053231174"/>
  </ds:schemaRefs>
</ds:datastoreItem>
</file>

<file path=customXml/itemProps2.xml><?xml version="1.0" encoding="utf-8"?>
<ds:datastoreItem xmlns:ds="http://schemas.openxmlformats.org/officeDocument/2006/customXml" ds:itemID="{1538D514-0CEB-401B-98AD-7DDEF444CD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a885c3-932d-49d3-a045-baf053231174"/>
    <ds:schemaRef ds:uri="c6cd79f9-d39b-4ae1-b998-4c8d83ef81be"/>
    <ds:schemaRef ds:uri="329a8921-312b-4026-9f32-9ba8d63bf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C26EA9-95ED-40C2-9ED1-B6D5A439CD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</vt:lpstr>
      <vt:lpstr>Agosto!Excel_BuiltIn__FilterDatabase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Fabricio Bello Soares</dc:creator>
  <cp:keywords/>
  <dc:description/>
  <cp:lastModifiedBy>Fabricio Bello Soares</cp:lastModifiedBy>
  <cp:revision/>
  <dcterms:created xsi:type="dcterms:W3CDTF">2022-05-17T11:26:07Z</dcterms:created>
  <dcterms:modified xsi:type="dcterms:W3CDTF">2024-09-11T13:00:09Z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0x010100E2E3BF0343F95844B0A1D88B927F1E16</vt:lpwstr>
  </property>
</Properties>
</file>