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.soares\OneDrive - MPCE\Área de Trabalho\portal\2025\"/>
    </mc:Choice>
  </mc:AlternateContent>
  <xr:revisionPtr revIDLastSave="0" documentId="13_ncr:1_{21913A6D-0387-4A2D-9080-7AF2889F1268}" xr6:coauthVersionLast="47" xr6:coauthVersionMax="47" xr10:uidLastSave="{00000000-0000-0000-0000-000000000000}"/>
  <bookViews>
    <workbookView xWindow="-120" yWindow="-120" windowWidth="29040" windowHeight="15720" xr2:uid="{E892F83B-2292-44F6-985C-C0C5E77E8400}"/>
  </bookViews>
  <sheets>
    <sheet name="Agosto" sheetId="1" r:id="rId1"/>
  </sheets>
  <definedNames>
    <definedName name="Excel_BuiltIn__FilterDatabase" localSheetId="0">Agosto!$A$3:$Q$5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21" i="1"/>
  <c r="F21" i="1"/>
  <c r="O22" i="1"/>
  <c r="N20" i="1"/>
  <c r="N21" i="1"/>
  <c r="N22" i="1" l="1"/>
  <c r="J27" i="1" l="1"/>
</calcChain>
</file>

<file path=xl/sharedStrings.xml><?xml version="1.0" encoding="utf-8"?>
<sst xmlns="http://schemas.openxmlformats.org/spreadsheetml/2006/main" count="264" uniqueCount="143">
  <si>
    <t xml:space="preserve">Resultados Alcançados                                             </t>
  </si>
  <si>
    <t>Perspectiva</t>
  </si>
  <si>
    <t>Objetivos Estratégico (a)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</si>
  <si>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</si>
  <si>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</si>
  <si>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</si>
  <si>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</si>
  <si>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</si>
  <si>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</si>
  <si>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</si>
  <si>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Resultados Anos Anteriores (d)</t>
  </si>
  <si>
    <t>Resultados Ano Corrente(d)</t>
  </si>
  <si>
    <t>Documento (e)</t>
  </si>
  <si>
    <t>Responsável</t>
  </si>
  <si>
    <t>Fonte dos Dados</t>
  </si>
  <si>
    <t>TI</t>
  </si>
  <si>
    <t>TII</t>
  </si>
  <si>
    <t>TIII</t>
  </si>
  <si>
    <t>TIV</t>
  </si>
  <si>
    <t>RESULTADOS PARA A SOCIEDADE</t>
  </si>
  <si>
    <t>Aperfeiçoar a atividade investigativa e de inteligência do Ministério Público</t>
  </si>
  <si>
    <t>Quantidade de Operações Deflagradas pelo MP-CE</t>
  </si>
  <si>
    <t>Mede a quantidade de operações deflagradas a partir das atividades investigativas e de Inteligência do MP-CE</t>
  </si>
  <si>
    <t xml:space="preserve"> - </t>
  </si>
  <si>
    <t>N°</t>
  </si>
  <si>
    <t>Anual</t>
  </si>
  <si>
    <t>Maior</t>
  </si>
  <si>
    <t>Planejamento Estratégico</t>
  </si>
  <si>
    <t>Orgãos de Investigação</t>
  </si>
  <si>
    <t>Controle Interno dos Orgão de Investigação</t>
  </si>
  <si>
    <t>Aprimorar a efetividade da persecução cível e penal, assegurando ainda direitos e garantias a acusados e vítimas</t>
  </si>
  <si>
    <t>Quantidade de ANPPs Firmados</t>
  </si>
  <si>
    <t>Apresenta a quantidade de Acordos de Não Persecussão Penal firmados pelo MP-CE</t>
  </si>
  <si>
    <t>CAOCRIM</t>
  </si>
  <si>
    <t>Projeto ANPP + Eficiênte</t>
  </si>
  <si>
    <t>Consolidar a atuação ministerial integrada e estimular a articulação interinstitucional</t>
  </si>
  <si>
    <t>Quantidade de Convênios firmados ou renovados</t>
  </si>
  <si>
    <t>Apresenta a quantidade de Convênios a serem mantidos ou celebrados no ano.</t>
  </si>
  <si>
    <t>SEPLAN</t>
  </si>
  <si>
    <t>Controle de Convênios</t>
  </si>
  <si>
    <t>Garantir a transversalidade dos direitos fundamentais em toda atividade ministerial</t>
  </si>
  <si>
    <t>Indice de Sedes do MP-CE com Certificado de Acessibilidade Arquitetônica</t>
  </si>
  <si>
    <t>Apresenta o percentual de sedes do MP-CE que foram certificadas pela Acessibilidade Arquitetônica</t>
  </si>
  <si>
    <t>%</t>
  </si>
  <si>
    <t>CAOCIDADANIA</t>
  </si>
  <si>
    <t>Projeto Central de Acessibilidade</t>
  </si>
  <si>
    <t>Quantidade de Pessoas Capacitadas em Acessibilidade</t>
  </si>
  <si>
    <t>Mede a quantidade de Pessoas (Membros, Servidores, Colaboradores, Estagiários do MP-CE, além de outros colaboradores de Instituições Parceiras) capacitadas em acessibilidade</t>
  </si>
  <si>
    <t>Impulsionar a fiscalização do emprego de recursos públicos, a implementação
de políticas públicas e o controle social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</si>
  <si>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</si>
  <si>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</si>
  <si>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</si>
  <si>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CAOSAÚDE</t>
  </si>
  <si>
    <t>Programa Vidas Preservadas</t>
  </si>
  <si>
    <t>Taxa de Municipios com revisão do Plano de Regime Próprio de Previdência</t>
  </si>
  <si>
    <t>Mede a quantidade de municipios com revisão do Plano de Regime Próprio de Previdência (60 municípios possuem RPPS)</t>
  </si>
  <si>
    <t>Nº de Municípios com Plano revisado / 60*100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</si>
  <si>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</si>
  <si>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</si>
  <si>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</si>
  <si>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</si>
  <si>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 xml:space="preserve">- </t>
  </si>
  <si>
    <t xml:space="preserve">CAOPIJ </t>
  </si>
  <si>
    <t>Projeto Minha Cidade Meu Abrigo II</t>
  </si>
  <si>
    <t>Taxa de Municipios com Adequação Técnica e  Conformidade do Plano Municipal Decenal de Atendimento Socieducativo</t>
  </si>
  <si>
    <t>Mede a quantidade de municipios, dentre os que recebem cofinanciamento do Governo Federal, para execução do serviço de Proteção Social a adolescentes em cumprimento de medidas socieducativas em meio aberto, com Adequação Técnica e  Conformidade do Plano Municipal Decenal de Atendimento Socieducativo</t>
  </si>
  <si>
    <t>Nº de Municípios no Perfil/ 55*100</t>
  </si>
  <si>
    <t>Projeto Socioeducação na Medida Certa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</si>
  <si>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</si>
  <si>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</si>
  <si>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</si>
  <si>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</si>
  <si>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</si>
  <si>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Intensificar o diálogo com a sociedade e fomentar a solução pacífica de conflitos</t>
  </si>
  <si>
    <t>Divulgação da Imagem do MPCE</t>
  </si>
  <si>
    <t>Campanhas externas realizadas</t>
  </si>
  <si>
    <t>SECOM</t>
  </si>
  <si>
    <t>Controle interno SECOM</t>
  </si>
  <si>
    <t>PROCESSOS INTEGRADORES</t>
  </si>
  <si>
    <t>Disseminar práticas de governança e gestão, em todos os níveis, orientadas para resultados</t>
  </si>
  <si>
    <t>Taxa de execução dos projetos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</si>
  <si>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</si>
  <si>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</si>
  <si>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</si>
  <si>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Zelar pela sustentabilidade em toda forma de atuação</t>
  </si>
  <si>
    <t>Quantidade de Colaboradores em Teletrabalho</t>
  </si>
  <si>
    <t>Apresenta o quantitativo do quadro de pessoal do MP-CE em Teletrabalho promovendo a para economicidade de recurosos diversos</t>
  </si>
  <si>
    <t>SEGEP</t>
  </si>
  <si>
    <t>Projeto Teletrabalho</t>
  </si>
  <si>
    <t>Quantidade de Processos Automatizados</t>
  </si>
  <si>
    <t>Reflete a quantidade de processos foram automatizados no âmbito do MP-CE contribuindo para economicidade de recurosos diversos</t>
  </si>
  <si>
    <t>Projeto Automação</t>
  </si>
  <si>
    <t>APRENDIZADO E CRESCIMENTO</t>
  </si>
  <si>
    <t>Assegurar a disponibilidade e a aplicação eficiente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</si>
  <si>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</si>
  <si>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</si>
  <si>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</si>
  <si>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Trimestral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</si>
  <si>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</si>
  <si>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</si>
  <si>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</si>
  <si>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</si>
  <si>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</si>
  <si>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</si>
  <si>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</si>
  <si>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</si>
  <si>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</si>
  <si>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</si>
  <si>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Menor</t>
  </si>
  <si>
    <t>Restos a pagar não processados / Lei+Crédito</t>
  </si>
  <si>
    <t>Estabelecer gestão administrativa compartilhada e padronizada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</si>
  <si>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</si>
  <si>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</si>
  <si>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</si>
  <si>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Fortalecer os processos de comunicação e a imagem institucional</t>
  </si>
  <si>
    <t xml:space="preserve">Comunicação interna </t>
  </si>
  <si>
    <t>Apresenta a quantidade de material interno publicado (Campanhas internas realizadas)</t>
  </si>
  <si>
    <t>Promover a gestão por competências e a qualidade de vida no trabalho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</si>
  <si>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</si>
  <si>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</si>
  <si>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</si>
  <si>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Semestral</t>
  </si>
  <si>
    <t>Trilhas - Gestão por Competências</t>
  </si>
  <si>
    <t>Quantidade de Pessoas Capacitadas nas Trilhas da Gestão por Competências</t>
  </si>
  <si>
    <t>Apresenta a quantidade de servidores capacitados conforme trilhas de aprendizagem da gestão por competências</t>
  </si>
  <si>
    <t>Soma de Pessoas Capacitadas</t>
  </si>
  <si>
    <t>Quantidade de eventos de integração realizados</t>
  </si>
  <si>
    <t>Eventos realizados pela Secretaria de Recursos Humanos com intuito de gerar integração e melhoria do clima organizacional</t>
  </si>
  <si>
    <t>Registro da SRH</t>
  </si>
  <si>
    <t>Prover soluções tecnológicas integradas e inovadoras</t>
  </si>
  <si>
    <t>Execução do Progama MP-CE + Digital</t>
  </si>
  <si>
    <t>Mede a quantidade de Soluções Implantadas no MP-CE no período de análise</t>
  </si>
  <si>
    <t>SETIN</t>
  </si>
  <si>
    <t>Controle Interno SETIN</t>
  </si>
  <si>
    <t>Índice de Digitalização do MP-CE - Digitometro</t>
  </si>
  <si>
    <t>Reflete o percentual dos serviços disponíveis no portal com processos digitalizados no MP-CE</t>
  </si>
  <si>
    <t>Processos digitalizados/ total de processos</t>
  </si>
  <si>
    <t>Total de Sedes Certificadas/ Total Geral de Sedes</t>
  </si>
  <si>
    <t>ASTDIPE / SETIN</t>
  </si>
  <si>
    <t>* Informações não publicadas pela área responsavel até o fechamento do indicador</t>
  </si>
  <si>
    <t>-</t>
  </si>
  <si>
    <t>Trilhas - Gestão por Competências - ENAP (Escola Nacional de Administração Pública); EGP-CE (Escola de Gestão Pública do Estado do Ceará); Plataforma Alura</t>
  </si>
  <si>
    <t>Dados atualizados em 22.09.25 pela Secretaria de Planejamento.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</si>
</sst>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</font>
    <font>
      <sz val="12"/>
      <name val="Calibri"/>
      <family val="2"/>
      <charset val="1"/>
    </font>
    <font>
      <sz val="12"/>
      <name val="Calibri"/>
      <family val="2"/>
      <scheme val="minor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Border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 wrapText="1"/>
    </xf>
    <xf numFmtId="9" fontId="6" fillId="3" borderId="2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4" xfId="1" applyFont="1" applyFill="1" applyBorder="1" applyAlignment="1">
      <alignment horizontal="center" vertical="center" wrapText="1"/>
    </xf>
    <xf numFmtId="9" fontId="1" fillId="0" borderId="2" xfId="1" applyBorder="1" applyProtection="1"/>
    <xf numFmtId="10" fontId="1" fillId="0" borderId="4" xfId="1" applyNumberFormat="1" applyBorder="1" applyAlignment="1">
      <alignment horizontal="center" vertical="center"/>
    </xf>
    <xf numFmtId="10" fontId="1" fillId="0" borderId="5" xfId="1" applyNumberFormat="1" applyBorder="1" applyAlignment="1">
      <alignment horizontal="center" vertical="center"/>
    </xf>
    <xf numFmtId="10" fontId="1" fillId="0" borderId="6" xfId="1" applyNumberFormat="1" applyBorder="1" applyAlignment="1">
      <alignment horizontal="center" vertical="center"/>
    </xf>
    <xf numFmtId="1" fontId="1" fillId="3" borderId="4" xfId="1" applyNumberFormat="1" applyFill="1" applyBorder="1" applyAlignment="1">
      <alignment horizontal="center" vertical="center"/>
    </xf>
    <xf numFmtId="1" fontId="1" fillId="3" borderId="6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9" fontId="1" fillId="3" borderId="4" xfId="1" applyFill="1" applyBorder="1" applyAlignment="1">
      <alignment horizontal="center" vertical="center"/>
    </xf>
    <xf numFmtId="9" fontId="1" fillId="3" borderId="5" xfId="1" applyFill="1" applyBorder="1" applyAlignment="1">
      <alignment horizontal="center" vertical="center"/>
    </xf>
    <xf numFmtId="9" fontId="1" fillId="3" borderId="6" xfId="1" applyFill="1" applyBorder="1" applyAlignment="1">
      <alignment horizontal="center" vertical="center"/>
    </xf>
    <xf numFmtId="10" fontId="1" fillId="3" borderId="4" xfId="1" applyNumberFormat="1" applyFill="1" applyBorder="1" applyAlignment="1">
      <alignment horizontal="center" vertical="center"/>
    </xf>
    <xf numFmtId="10" fontId="1" fillId="3" borderId="5" xfId="1" applyNumberFormat="1" applyFill="1" applyBorder="1" applyAlignment="1">
      <alignment horizontal="center" vertical="center"/>
    </xf>
    <xf numFmtId="10" fontId="1" fillId="3" borderId="6" xfId="1" applyNumberFormat="1" applyFill="1" applyBorder="1" applyAlignment="1">
      <alignment horizontal="center" vertical="center"/>
    </xf>
    <xf numFmtId="1" fontId="1" fillId="3" borderId="5" xfId="1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583CE3-AD48-4CF5-AA0B-6D121F6FED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FD9-1009-4D02-A2D0-A44F81C6AB7E}">
  <dimension ref="A1:AMH37"/>
  <sheetViews>
    <sheetView showGridLines="0" tabSelected="1" zoomScaleNormal="100" workbookViewId="0">
      <selection activeCell="A3" sqref="A3:A5"/>
    </sheetView>
  </sheetViews>
  <sheetFormatPr defaultColWidth="7.5703125" defaultRowHeight="15.75" x14ac:dyDescent="0.25"/>
  <cols>
    <col min="1" max="1" width="29.140625" style="1" customWidth="1"/>
    <col min="2" max="2" width="35" style="1" customWidth="1"/>
    <col min="3" max="3" width="41.5703125" style="30" customWidth="1"/>
    <col min="4" max="4" width="36.28515625" style="1" customWidth="1"/>
    <col min="5" max="5" width="29.42578125" style="14" customWidth="1"/>
    <col min="6" max="6" width="14.7109375" style="1" customWidth="1"/>
    <col min="7" max="7" width="16.42578125" style="1" customWidth="1"/>
    <col min="8" max="8" width="16.28515625" style="4" customWidth="1"/>
    <col min="9" max="11" width="11.85546875" style="4" customWidth="1"/>
    <col min="12" max="12" width="14.42578125" style="5" customWidth="1"/>
    <col min="13" max="13" width="11.5703125" style="1" bestFit="1" customWidth="1"/>
    <col min="14" max="14" width="13.28515625" style="1" customWidth="1"/>
    <col min="15" max="15" width="21.140625" style="1" customWidth="1"/>
    <col min="16" max="17" width="13.28515625" style="1" customWidth="1"/>
    <col min="18" max="18" width="19.5703125" style="1" customWidth="1"/>
    <col min="19" max="19" width="16.5703125" style="1" customWidth="1"/>
    <col min="20" max="20" width="21.140625" style="1" customWidth="1"/>
    <col min="21" max="21" width="17.42578125" style="1" bestFit="1" customWidth="1"/>
    <col min="22" max="1022" width="7.5703125" style="1"/>
  </cols>
  <sheetData>
    <row r="1" spans="1:20" ht="46.9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20" ht="9.75" customHeight="1" x14ac:dyDescent="0.25">
      <c r="A2" s="2"/>
      <c r="B2" s="2"/>
      <c r="C2" s="26"/>
      <c r="D2" s="2"/>
      <c r="E2" s="3"/>
      <c r="F2" s="2"/>
      <c r="G2" s="2"/>
    </row>
    <row r="3" spans="1:20" s="7" customFormat="1" ht="18.75" customHeight="1" x14ac:dyDescent="0.25">
      <c r="A3" s="82" t="s">
        <v>1</v>
      </c>
      <c r="B3" s="82" t="s">
        <v>2</v>
      </c>
      <c r="C3" s="89" t="s">
        <v>3</v>
      </c>
      <c r="D3" s="83" t="s">
        <v>4</v>
      </c>
      <c r="E3" s="83" t="s">
        <v>5</v>
      </c>
      <c r="F3" s="82" t="s">
        <v>6</v>
      </c>
      <c r="G3" s="82" t="s">
        <v>7</v>
      </c>
      <c r="H3" s="82" t="s">
        <v>8</v>
      </c>
      <c r="I3" s="6" t="s">
        <v>9</v>
      </c>
      <c r="J3" s="85" t="s">
        <v>10</v>
      </c>
      <c r="K3" s="86"/>
      <c r="L3" s="86"/>
      <c r="M3" s="87"/>
      <c r="N3" s="82" t="s">
        <v>11</v>
      </c>
      <c r="O3" s="82"/>
      <c r="P3" s="82"/>
      <c r="Q3" s="82"/>
      <c r="R3" s="82" t="s">
        <v>12</v>
      </c>
      <c r="S3" s="82" t="s">
        <v>13</v>
      </c>
      <c r="T3" s="82" t="s">
        <v>14</v>
      </c>
    </row>
    <row r="4" spans="1:20" s="7" customFormat="1" ht="33.6" customHeight="1" x14ac:dyDescent="0.25">
      <c r="A4" s="82"/>
      <c r="B4" s="82"/>
      <c r="C4" s="89"/>
      <c r="D4" s="82"/>
      <c r="E4" s="82"/>
      <c r="F4" s="82"/>
      <c r="G4" s="82"/>
      <c r="H4" s="82"/>
      <c r="I4" s="82">
        <v>2025</v>
      </c>
      <c r="J4" s="82">
        <v>2024</v>
      </c>
      <c r="K4" s="83">
        <v>2023</v>
      </c>
      <c r="L4" s="82">
        <v>2021</v>
      </c>
      <c r="M4" s="82">
        <v>2022</v>
      </c>
      <c r="N4" s="82">
        <v>2024</v>
      </c>
      <c r="O4" s="82"/>
      <c r="P4" s="82"/>
      <c r="Q4" s="82"/>
      <c r="R4" s="82"/>
      <c r="S4" s="82"/>
      <c r="T4" s="82"/>
    </row>
    <row r="5" spans="1:20" s="7" customFormat="1" ht="22.5" customHeight="1" x14ac:dyDescent="0.25">
      <c r="A5" s="82"/>
      <c r="B5" s="82"/>
      <c r="C5" s="89"/>
      <c r="D5" s="83"/>
      <c r="E5" s="83"/>
      <c r="F5" s="82"/>
      <c r="G5" s="82"/>
      <c r="H5" s="82"/>
      <c r="I5" s="82"/>
      <c r="J5" s="82"/>
      <c r="K5" s="84"/>
      <c r="L5" s="82"/>
      <c r="M5" s="82"/>
      <c r="N5" s="8" t="s">
        <v>15</v>
      </c>
      <c r="O5" s="8" t="s">
        <v>16</v>
      </c>
      <c r="P5" s="8" t="s">
        <v>17</v>
      </c>
      <c r="Q5" s="8" t="s">
        <v>18</v>
      </c>
      <c r="R5" s="82"/>
      <c r="S5" s="82"/>
      <c r="T5" s="82"/>
    </row>
    <row r="6" spans="1:20" s="4" customFormat="1" ht="60" x14ac:dyDescent="0.25">
      <c r="A6" s="52" t="s">
        <v>19</v>
      </c>
      <c r="B6" s="19" t="s">
        <v>20</v>
      </c>
      <c r="C6" s="28" t="s">
        <v>21</v>
      </c>
      <c r="D6" s="16" t="s">
        <v>22</v>
      </c>
      <c r="E6" s="9" t="s">
        <v>23</v>
      </c>
      <c r="F6" s="17" t="s">
        <v>24</v>
      </c>
      <c r="G6" s="9" t="s">
        <v>25</v>
      </c>
      <c r="H6" s="9" t="s">
        <v>26</v>
      </c>
      <c r="I6" s="18">
        <v>20</v>
      </c>
      <c r="J6" s="18">
        <v>25</v>
      </c>
      <c r="K6" s="31"/>
      <c r="L6" s="18"/>
      <c r="M6" s="18"/>
      <c r="N6" s="53"/>
      <c r="O6" s="54"/>
      <c r="P6" s="54"/>
      <c r="Q6" s="55"/>
      <c r="R6" s="9" t="s">
        <v>27</v>
      </c>
      <c r="S6" s="19" t="s">
        <v>28</v>
      </c>
      <c r="T6" s="16" t="s">
        <v>29</v>
      </c>
    </row>
    <row r="7" spans="1:20" s="4" customFormat="1" ht="60" x14ac:dyDescent="0.25">
      <c r="A7" s="52"/>
      <c r="B7" s="19" t="s">
        <v>30</v>
      </c>
      <c r="C7" s="27" t="s">
        <v>31</v>
      </c>
      <c r="D7" s="16" t="s">
        <v>32</v>
      </c>
      <c r="E7" s="9" t="s">
        <v>23</v>
      </c>
      <c r="F7" s="17" t="s">
        <v>24</v>
      </c>
      <c r="G7" s="9" t="s">
        <v>25</v>
      </c>
      <c r="H7" s="9" t="s">
        <v>26</v>
      </c>
      <c r="I7" s="18">
        <v>2700</v>
      </c>
      <c r="J7" s="18">
        <v>4952</v>
      </c>
      <c r="K7" s="31"/>
      <c r="L7" s="18"/>
      <c r="M7" s="18"/>
      <c r="N7" s="53"/>
      <c r="O7" s="54"/>
      <c r="P7" s="54"/>
      <c r="Q7" s="55"/>
      <c r="R7" s="9" t="s">
        <v>27</v>
      </c>
      <c r="S7" s="19" t="s">
        <v>33</v>
      </c>
      <c r="T7" s="16" t="s">
        <v>34</v>
      </c>
    </row>
    <row r="8" spans="1:20" s="4" customFormat="1" ht="47.25" x14ac:dyDescent="0.25">
      <c r="A8" s="52"/>
      <c r="B8" s="32" t="s">
        <v>35</v>
      </c>
      <c r="C8" s="33" t="s">
        <v>36</v>
      </c>
      <c r="D8" s="33" t="s">
        <v>37</v>
      </c>
      <c r="E8" s="34" t="s">
        <v>23</v>
      </c>
      <c r="F8" s="34" t="s">
        <v>24</v>
      </c>
      <c r="G8" s="34" t="s">
        <v>25</v>
      </c>
      <c r="H8" s="34" t="s">
        <v>26</v>
      </c>
      <c r="I8" s="35">
        <v>100</v>
      </c>
      <c r="J8" s="35">
        <v>95</v>
      </c>
      <c r="K8" s="36"/>
      <c r="L8" s="35"/>
      <c r="M8" s="35"/>
      <c r="N8" s="56"/>
      <c r="O8" s="57"/>
      <c r="P8" s="57"/>
      <c r="Q8" s="58"/>
      <c r="R8" s="34" t="s">
        <v>27</v>
      </c>
      <c r="S8" s="34" t="s">
        <v>38</v>
      </c>
      <c r="T8" s="34" t="s">
        <v>39</v>
      </c>
    </row>
    <row r="9" spans="1:20" s="4" customFormat="1" ht="45" x14ac:dyDescent="0.25">
      <c r="A9" s="52"/>
      <c r="B9" s="59" t="s">
        <v>40</v>
      </c>
      <c r="C9" s="28" t="s">
        <v>41</v>
      </c>
      <c r="D9" s="16" t="s">
        <v>42</v>
      </c>
      <c r="E9" s="17" t="s">
        <v>137</v>
      </c>
      <c r="F9" s="17" t="s">
        <v>43</v>
      </c>
      <c r="G9" s="9" t="s">
        <v>25</v>
      </c>
      <c r="H9" s="9" t="s">
        <v>26</v>
      </c>
      <c r="I9" s="18" t="s">
        <v>140</v>
      </c>
      <c r="J9" s="18" t="s">
        <v>140</v>
      </c>
      <c r="K9" s="31"/>
      <c r="L9" s="18"/>
      <c r="M9" s="18"/>
      <c r="N9" s="61"/>
      <c r="O9" s="62"/>
      <c r="P9" s="62"/>
      <c r="Q9" s="63"/>
      <c r="R9" s="9" t="s">
        <v>27</v>
      </c>
      <c r="S9" s="18" t="s">
        <v>44</v>
      </c>
      <c r="T9" s="16" t="s">
        <v>45</v>
      </c>
    </row>
    <row r="10" spans="1:20" s="4" customFormat="1" ht="90" x14ac:dyDescent="0.25">
      <c r="A10" s="52"/>
      <c r="B10" s="60"/>
      <c r="C10" s="28" t="s">
        <v>46</v>
      </c>
      <c r="D10" s="16" t="s">
        <v>47</v>
      </c>
      <c r="E10" s="9" t="s">
        <v>23</v>
      </c>
      <c r="F10" s="17" t="s">
        <v>24</v>
      </c>
      <c r="G10" s="9" t="s">
        <v>25</v>
      </c>
      <c r="H10" s="11" t="s">
        <v>26</v>
      </c>
      <c r="I10" s="18" t="s">
        <v>140</v>
      </c>
      <c r="J10" s="18" t="s">
        <v>140</v>
      </c>
      <c r="K10" s="31"/>
      <c r="L10" s="18"/>
      <c r="M10" s="18"/>
      <c r="N10" s="61"/>
      <c r="O10" s="62"/>
      <c r="P10" s="62"/>
      <c r="Q10" s="63"/>
      <c r="R10" s="9" t="s">
        <v>27</v>
      </c>
      <c r="S10" s="18" t="s">
        <v>44</v>
      </c>
      <c r="T10" s="16" t="s">
        <v>45</v>
      </c>
    </row>
    <row r="11" spans="1:20" s="4" customFormat="1" ht="63" x14ac:dyDescent="0.25">
      <c r="A11" s="52"/>
      <c r="B11" s="64" t="s">
        <v>48</v>
      </c>
      <c r="C11" s="20" t="s">
        <v>49</v>
      </c>
      <c r="D11" s="20" t="s">
        <v>50</v>
      </c>
      <c r="E11" s="17" t="s">
        <v>51</v>
      </c>
      <c r="F11" s="17" t="s">
        <v>43</v>
      </c>
      <c r="G11" s="17" t="s">
        <v>25</v>
      </c>
      <c r="H11" s="21" t="s">
        <v>26</v>
      </c>
      <c r="I11" s="22">
        <v>0.7</v>
      </c>
      <c r="J11" s="22">
        <v>0.625</v>
      </c>
      <c r="K11" s="12"/>
      <c r="L11" s="23"/>
      <c r="M11" s="22"/>
      <c r="N11" s="65"/>
      <c r="O11" s="66"/>
      <c r="P11" s="66"/>
      <c r="Q11" s="67"/>
      <c r="R11" s="17" t="s">
        <v>27</v>
      </c>
      <c r="S11" s="17" t="s">
        <v>52</v>
      </c>
      <c r="T11" s="17" t="s">
        <v>53</v>
      </c>
    </row>
    <row r="12" spans="1:20" s="4" customFormat="1" ht="63" x14ac:dyDescent="0.25">
      <c r="A12" s="52"/>
      <c r="B12" s="64"/>
      <c r="C12" s="20" t="s">
        <v>54</v>
      </c>
      <c r="D12" s="20" t="s">
        <v>55</v>
      </c>
      <c r="E12" s="17" t="s">
        <v>56</v>
      </c>
      <c r="F12" s="17" t="s">
        <v>43</v>
      </c>
      <c r="G12" s="17" t="s">
        <v>25</v>
      </c>
      <c r="H12" s="21" t="s">
        <v>26</v>
      </c>
      <c r="I12" s="23">
        <v>0.6</v>
      </c>
      <c r="J12" s="23">
        <v>0.73333333333333328</v>
      </c>
      <c r="K12" s="12"/>
      <c r="L12" s="23"/>
      <c r="M12" s="23"/>
      <c r="N12" s="65"/>
      <c r="O12" s="66"/>
      <c r="P12" s="66"/>
      <c r="Q12" s="67"/>
      <c r="R12" s="17" t="s">
        <v>27</v>
      </c>
      <c r="S12" s="17" t="s">
        <v>57</v>
      </c>
      <c r="T12" s="17" t="s">
        <v>58</v>
      </c>
    </row>
    <row r="13" spans="1:20" s="4" customFormat="1" ht="63" x14ac:dyDescent="0.25">
      <c r="A13" s="52"/>
      <c r="B13" s="64"/>
      <c r="C13" s="20" t="s">
        <v>59</v>
      </c>
      <c r="D13" s="20" t="s">
        <v>60</v>
      </c>
      <c r="E13" s="17" t="s">
        <v>61</v>
      </c>
      <c r="F13" s="17" t="s">
        <v>24</v>
      </c>
      <c r="G13" s="17" t="s">
        <v>25</v>
      </c>
      <c r="H13" s="21" t="s">
        <v>26</v>
      </c>
      <c r="I13" s="21">
        <v>80</v>
      </c>
      <c r="J13" s="21" t="s">
        <v>140</v>
      </c>
      <c r="K13" s="31"/>
      <c r="L13" s="21"/>
      <c r="M13" s="21"/>
      <c r="N13" s="61"/>
      <c r="O13" s="62"/>
      <c r="P13" s="62"/>
      <c r="Q13" s="63"/>
      <c r="R13" s="17" t="s">
        <v>27</v>
      </c>
      <c r="S13" s="17" t="s">
        <v>62</v>
      </c>
      <c r="T13" s="17" t="s">
        <v>63</v>
      </c>
    </row>
    <row r="14" spans="1:20" s="4" customFormat="1" ht="157.5" x14ac:dyDescent="0.25">
      <c r="A14" s="52"/>
      <c r="B14" s="64"/>
      <c r="C14" s="20" t="s">
        <v>64</v>
      </c>
      <c r="D14" s="20" t="s">
        <v>65</v>
      </c>
      <c r="E14" s="17" t="s">
        <v>66</v>
      </c>
      <c r="F14" s="17" t="s">
        <v>43</v>
      </c>
      <c r="G14" s="17" t="s">
        <v>25</v>
      </c>
      <c r="H14" s="21" t="s">
        <v>26</v>
      </c>
      <c r="I14" s="24">
        <v>1</v>
      </c>
      <c r="J14" s="24" t="s">
        <v>140</v>
      </c>
      <c r="K14" s="12"/>
      <c r="L14" s="21"/>
      <c r="M14" s="18"/>
      <c r="N14" s="61"/>
      <c r="O14" s="62"/>
      <c r="P14" s="62"/>
      <c r="Q14" s="63"/>
      <c r="R14" s="17" t="s">
        <v>27</v>
      </c>
      <c r="S14" s="17" t="s">
        <v>62</v>
      </c>
      <c r="T14" s="17" t="s">
        <v>67</v>
      </c>
    </row>
    <row r="15" spans="1:20" s="4" customFormat="1" ht="78.75" x14ac:dyDescent="0.25">
      <c r="A15" s="52"/>
      <c r="B15" s="64"/>
      <c r="C15" s="20" t="s">
        <v>68</v>
      </c>
      <c r="D15" s="25" t="s">
        <v>69</v>
      </c>
      <c r="E15" s="9" t="s">
        <v>70</v>
      </c>
      <c r="F15" s="17" t="s">
        <v>43</v>
      </c>
      <c r="G15" s="17" t="s">
        <v>25</v>
      </c>
      <c r="H15" s="17" t="s">
        <v>26</v>
      </c>
      <c r="I15" s="22">
        <v>0.75</v>
      </c>
      <c r="J15" s="22">
        <v>0.92930000000000001</v>
      </c>
      <c r="K15" s="12"/>
      <c r="L15" s="23"/>
      <c r="M15" s="22"/>
      <c r="N15" s="47"/>
      <c r="O15" s="48"/>
      <c r="P15" s="48"/>
      <c r="Q15" s="49"/>
      <c r="R15" s="25" t="s">
        <v>27</v>
      </c>
      <c r="S15" s="17" t="s">
        <v>71</v>
      </c>
      <c r="T15" s="25" t="s">
        <v>72</v>
      </c>
    </row>
    <row r="16" spans="1:20" s="4" customFormat="1" ht="45" x14ac:dyDescent="0.25">
      <c r="A16" s="52"/>
      <c r="B16" s="19" t="s">
        <v>73</v>
      </c>
      <c r="C16" s="10" t="s">
        <v>74</v>
      </c>
      <c r="D16" s="10" t="s">
        <v>75</v>
      </c>
      <c r="E16" s="9" t="s">
        <v>23</v>
      </c>
      <c r="F16" s="9" t="s">
        <v>24</v>
      </c>
      <c r="G16" s="9" t="s">
        <v>25</v>
      </c>
      <c r="H16" s="9" t="s">
        <v>26</v>
      </c>
      <c r="I16" s="13">
        <v>60</v>
      </c>
      <c r="J16" s="13">
        <v>100</v>
      </c>
      <c r="K16" s="31"/>
      <c r="L16" s="13"/>
      <c r="M16" s="13"/>
      <c r="N16" s="53"/>
      <c r="O16" s="54"/>
      <c r="P16" s="54"/>
      <c r="Q16" s="55"/>
      <c r="R16" s="9" t="s">
        <v>27</v>
      </c>
      <c r="S16" s="9" t="s">
        <v>76</v>
      </c>
      <c r="T16" s="9" t="s">
        <v>77</v>
      </c>
    </row>
    <row r="17" spans="1:20" s="4" customFormat="1" ht="47.25" x14ac:dyDescent="0.25">
      <c r="A17" s="69" t="s">
        <v>78</v>
      </c>
      <c r="B17" s="32" t="s">
        <v>79</v>
      </c>
      <c r="C17" s="33" t="s">
        <v>80</v>
      </c>
      <c r="D17" s="33" t="s">
        <v>81</v>
      </c>
      <c r="E17" s="34" t="s">
        <v>82</v>
      </c>
      <c r="F17" s="34" t="s">
        <v>43</v>
      </c>
      <c r="G17" s="34" t="s">
        <v>25</v>
      </c>
      <c r="H17" s="34" t="s">
        <v>26</v>
      </c>
      <c r="I17" s="37">
        <v>0.8</v>
      </c>
      <c r="J17" s="37">
        <v>0.52626158599382078</v>
      </c>
      <c r="K17" s="37"/>
      <c r="L17" s="38"/>
      <c r="M17" s="38"/>
      <c r="N17" s="78"/>
      <c r="O17" s="79"/>
      <c r="P17" s="79"/>
      <c r="Q17" s="80"/>
      <c r="R17" s="34" t="s">
        <v>27</v>
      </c>
      <c r="S17" s="34" t="s">
        <v>38</v>
      </c>
      <c r="T17" s="34" t="s">
        <v>83</v>
      </c>
    </row>
    <row r="18" spans="1:20" s="4" customFormat="1" ht="78.75" x14ac:dyDescent="0.25">
      <c r="A18" s="70"/>
      <c r="B18" s="72" t="s">
        <v>84</v>
      </c>
      <c r="C18" s="39" t="s">
        <v>85</v>
      </c>
      <c r="D18" s="33" t="s">
        <v>86</v>
      </c>
      <c r="E18" s="34" t="s">
        <v>23</v>
      </c>
      <c r="F18" s="34" t="s">
        <v>24</v>
      </c>
      <c r="G18" s="34" t="s">
        <v>25</v>
      </c>
      <c r="H18" s="34" t="s">
        <v>26</v>
      </c>
      <c r="I18" s="40">
        <v>150</v>
      </c>
      <c r="J18" s="40">
        <v>59</v>
      </c>
      <c r="K18" s="36"/>
      <c r="L18" s="38"/>
      <c r="M18" s="38"/>
      <c r="N18" s="56"/>
      <c r="O18" s="57"/>
      <c r="P18" s="57"/>
      <c r="Q18" s="58"/>
      <c r="R18" s="34" t="s">
        <v>27</v>
      </c>
      <c r="S18" s="34" t="s">
        <v>87</v>
      </c>
      <c r="T18" s="34" t="s">
        <v>88</v>
      </c>
    </row>
    <row r="19" spans="1:20" s="4" customFormat="1" ht="78.75" x14ac:dyDescent="0.25">
      <c r="A19" s="71"/>
      <c r="B19" s="73"/>
      <c r="C19" s="39" t="s">
        <v>89</v>
      </c>
      <c r="D19" s="33" t="s">
        <v>90</v>
      </c>
      <c r="E19" s="34" t="s">
        <v>23</v>
      </c>
      <c r="F19" s="34" t="s">
        <v>24</v>
      </c>
      <c r="G19" s="34" t="s">
        <v>25</v>
      </c>
      <c r="H19" s="34" t="s">
        <v>26</v>
      </c>
      <c r="I19" s="40">
        <v>88</v>
      </c>
      <c r="J19" s="40">
        <v>82</v>
      </c>
      <c r="K19" s="36"/>
      <c r="L19" s="38"/>
      <c r="M19" s="38"/>
      <c r="N19" s="56"/>
      <c r="O19" s="57"/>
      <c r="P19" s="57"/>
      <c r="Q19" s="58"/>
      <c r="R19" s="34" t="s">
        <v>27</v>
      </c>
      <c r="S19" s="34" t="s">
        <v>138</v>
      </c>
      <c r="T19" s="34" t="s">
        <v>91</v>
      </c>
    </row>
    <row r="20" spans="1:20" s="4" customFormat="1" ht="63" x14ac:dyDescent="0.25">
      <c r="A20" s="52" t="s">
        <v>92</v>
      </c>
      <c r="B20" s="72" t="s">
        <v>93</v>
      </c>
      <c r="C20" s="33" t="s">
        <v>94</v>
      </c>
      <c r="D20" s="33" t="s">
        <v>95</v>
      </c>
      <c r="E20" s="34" t="s">
        <v>96</v>
      </c>
      <c r="F20" s="34" t="s">
        <v>43</v>
      </c>
      <c r="G20" s="34" t="s">
        <v>97</v>
      </c>
      <c r="H20" s="34" t="s">
        <v>26</v>
      </c>
      <c r="I20" s="37">
        <v>0.03</v>
      </c>
      <c r="J20" s="41">
        <v>1.254303210736743E-2</v>
      </c>
      <c r="K20" s="37">
        <v>2.1679224178642622E-2</v>
      </c>
      <c r="L20" s="37">
        <v>0.06</v>
      </c>
      <c r="M20" s="41">
        <v>3.1099999999999999E-2</v>
      </c>
      <c r="N20" s="42">
        <f>(737229.18+12800)/(163001739.41+13152330.07)</f>
        <v>4.2578021740517103E-3</v>
      </c>
      <c r="O20" s="42">
        <f>(3556537.48)/(375788753.82+33239821.1)</f>
        <v>8.6950831752906424E-3</v>
      </c>
      <c r="P20" s="46"/>
      <c r="Q20" s="42"/>
      <c r="R20" s="34" t="s">
        <v>27</v>
      </c>
      <c r="S20" s="34" t="s">
        <v>98</v>
      </c>
      <c r="T20" s="34" t="s">
        <v>99</v>
      </c>
    </row>
    <row r="21" spans="1:20" s="4" customFormat="1" ht="47.25" x14ac:dyDescent="0.25">
      <c r="A21" s="52"/>
      <c r="B21" s="74"/>
      <c r="C21" s="33" t="s">
        <v>100</v>
      </c>
      <c r="D21" s="33" t="s">
        <v>101</v>
      </c>
      <c r="E21" s="34" t="s">
        <v>102</v>
      </c>
      <c r="F21" s="34">
        <f>(3556537.48)+(375788753.82+33239821.1)</f>
        <v>412585112.40000004</v>
      </c>
      <c r="G21" s="34" t="s">
        <v>97</v>
      </c>
      <c r="H21" s="34" t="s">
        <v>26</v>
      </c>
      <c r="I21" s="43" t="s">
        <v>103</v>
      </c>
      <c r="J21" s="42">
        <v>0.97380826812100074</v>
      </c>
      <c r="K21" s="43">
        <v>0.96481388770578824</v>
      </c>
      <c r="L21" s="43" t="s">
        <v>23</v>
      </c>
      <c r="M21" s="41">
        <v>0.98199999999999998</v>
      </c>
      <c r="N21" s="42">
        <f>(163001739.41+13152330.07)/(815096310.61+75026407.31)</f>
        <v>0.19789863345093486</v>
      </c>
      <c r="O21" s="42">
        <f>(375788753.82+33239821.1)/(852907455.85+92026407.31)</f>
        <v>0.43286476532034457</v>
      </c>
      <c r="P21" s="42"/>
      <c r="Q21" s="42"/>
      <c r="R21" s="34" t="s">
        <v>27</v>
      </c>
      <c r="S21" s="34" t="s">
        <v>98</v>
      </c>
      <c r="T21" s="34" t="s">
        <v>104</v>
      </c>
    </row>
    <row r="22" spans="1:20" s="4" customFormat="1" ht="78.75" x14ac:dyDescent="0.25">
      <c r="A22" s="52"/>
      <c r="B22" s="73"/>
      <c r="C22" s="33" t="s">
        <v>105</v>
      </c>
      <c r="D22" s="33" t="s">
        <v>106</v>
      </c>
      <c r="E22" s="34" t="s">
        <v>107</v>
      </c>
      <c r="F22" s="34" t="s">
        <v>43</v>
      </c>
      <c r="G22" s="34" t="s">
        <v>97</v>
      </c>
      <c r="H22" s="34" t="s">
        <v>108</v>
      </c>
      <c r="I22" s="41">
        <v>8.0000000000000002E-3</v>
      </c>
      <c r="J22" s="41">
        <v>1.3140972700148626E-2</v>
      </c>
      <c r="K22" s="41">
        <v>1.7262898676111676E-2</v>
      </c>
      <c r="L22" s="41">
        <v>1.9281618051240085E-2</v>
      </c>
      <c r="M22" s="41">
        <v>0.03</v>
      </c>
      <c r="N22" s="41">
        <f>(1346798.25+1332343.85)/(815096310.61+75026407.31)</f>
        <v>3.0098570074253385E-3</v>
      </c>
      <c r="O22" s="42">
        <f>(611713.85+285662.88)/(852907455.85+92026407.31)</f>
        <v>9.4967146906878546E-4</v>
      </c>
      <c r="P22" s="42"/>
      <c r="Q22" s="42"/>
      <c r="R22" s="34" t="s">
        <v>27</v>
      </c>
      <c r="S22" s="34" t="s">
        <v>98</v>
      </c>
      <c r="T22" s="34" t="s">
        <v>109</v>
      </c>
    </row>
    <row r="23" spans="1:20" s="4" customFormat="1" ht="78.75" x14ac:dyDescent="0.25">
      <c r="A23" s="52"/>
      <c r="B23" s="32" t="s">
        <v>110</v>
      </c>
      <c r="C23" s="33" t="s">
        <v>111</v>
      </c>
      <c r="D23" s="33" t="s">
        <v>112</v>
      </c>
      <c r="E23" s="34" t="s">
        <v>113</v>
      </c>
      <c r="F23" s="34" t="s">
        <v>43</v>
      </c>
      <c r="G23" s="34" t="s">
        <v>25</v>
      </c>
      <c r="H23" s="34" t="s">
        <v>26</v>
      </c>
      <c r="I23" s="37">
        <v>1</v>
      </c>
      <c r="J23" s="37">
        <v>1</v>
      </c>
      <c r="K23" s="37"/>
      <c r="L23" s="37"/>
      <c r="M23" s="37"/>
      <c r="N23" s="75"/>
      <c r="O23" s="76"/>
      <c r="P23" s="76"/>
      <c r="Q23" s="77"/>
      <c r="R23" s="34" t="s">
        <v>27</v>
      </c>
      <c r="S23" s="34" t="s">
        <v>38</v>
      </c>
      <c r="T23" s="34" t="s">
        <v>91</v>
      </c>
    </row>
    <row r="24" spans="1:20" s="4" customFormat="1" ht="47.25" x14ac:dyDescent="0.25">
      <c r="A24" s="52"/>
      <c r="B24" s="32" t="s">
        <v>114</v>
      </c>
      <c r="C24" s="33" t="s">
        <v>115</v>
      </c>
      <c r="D24" s="33" t="s">
        <v>116</v>
      </c>
      <c r="E24" s="34" t="s">
        <v>23</v>
      </c>
      <c r="F24" s="34" t="s">
        <v>24</v>
      </c>
      <c r="G24" s="34" t="s">
        <v>25</v>
      </c>
      <c r="H24" s="44" t="s">
        <v>26</v>
      </c>
      <c r="I24" s="35">
        <v>50</v>
      </c>
      <c r="J24" s="35">
        <v>125</v>
      </c>
      <c r="K24" s="36"/>
      <c r="L24" s="35"/>
      <c r="M24" s="35"/>
      <c r="N24" s="56"/>
      <c r="O24" s="57"/>
      <c r="P24" s="57"/>
      <c r="Q24" s="58"/>
      <c r="R24" s="34" t="s">
        <v>27</v>
      </c>
      <c r="S24" s="34" t="s">
        <v>76</v>
      </c>
      <c r="T24" s="34" t="s">
        <v>77</v>
      </c>
    </row>
    <row r="25" spans="1:20" s="4" customFormat="1" ht="47.25" x14ac:dyDescent="0.25">
      <c r="A25" s="52"/>
      <c r="B25" s="68" t="s">
        <v>117</v>
      </c>
      <c r="C25" s="33" t="s">
        <v>118</v>
      </c>
      <c r="D25" s="33" t="s">
        <v>119</v>
      </c>
      <c r="E25" s="34" t="s">
        <v>120</v>
      </c>
      <c r="F25" s="34" t="s">
        <v>43</v>
      </c>
      <c r="G25" s="34" t="s">
        <v>121</v>
      </c>
      <c r="H25" s="34" t="s">
        <v>26</v>
      </c>
      <c r="I25" s="37">
        <v>0.95</v>
      </c>
      <c r="J25" s="37">
        <v>0.94540000000000002</v>
      </c>
      <c r="K25" s="37"/>
      <c r="L25" s="41">
        <v>0.88500000000000001</v>
      </c>
      <c r="M25" s="37" t="s">
        <v>23</v>
      </c>
      <c r="N25" s="78">
        <v>0.9</v>
      </c>
      <c r="O25" s="80"/>
      <c r="P25" s="78"/>
      <c r="Q25" s="80"/>
      <c r="R25" s="34" t="s">
        <v>27</v>
      </c>
      <c r="S25" s="34" t="s">
        <v>87</v>
      </c>
      <c r="T25" s="34" t="s">
        <v>122</v>
      </c>
    </row>
    <row r="26" spans="1:20" s="4" customFormat="1" ht="157.5" x14ac:dyDescent="0.25">
      <c r="A26" s="52"/>
      <c r="B26" s="68"/>
      <c r="C26" s="33" t="s">
        <v>123</v>
      </c>
      <c r="D26" s="33" t="s">
        <v>124</v>
      </c>
      <c r="E26" s="34" t="s">
        <v>125</v>
      </c>
      <c r="F26" s="34" t="s">
        <v>24</v>
      </c>
      <c r="G26" s="34" t="s">
        <v>121</v>
      </c>
      <c r="H26" s="34" t="s">
        <v>26</v>
      </c>
      <c r="I26" s="40">
        <v>500</v>
      </c>
      <c r="J26" s="40">
        <v>1167</v>
      </c>
      <c r="K26" s="36"/>
      <c r="L26" s="40">
        <v>359</v>
      </c>
      <c r="M26" s="37" t="s">
        <v>23</v>
      </c>
      <c r="N26" s="50">
        <v>578</v>
      </c>
      <c r="O26" s="51"/>
      <c r="P26" s="50"/>
      <c r="Q26" s="51"/>
      <c r="R26" s="34" t="s">
        <v>27</v>
      </c>
      <c r="S26" s="34" t="s">
        <v>87</v>
      </c>
      <c r="T26" s="34" t="s">
        <v>141</v>
      </c>
    </row>
    <row r="27" spans="1:20" s="4" customFormat="1" ht="63" x14ac:dyDescent="0.25">
      <c r="A27" s="52"/>
      <c r="B27" s="68"/>
      <c r="C27" s="33" t="s">
        <v>126</v>
      </c>
      <c r="D27" s="33" t="s">
        <v>127</v>
      </c>
      <c r="E27" s="34" t="s">
        <v>23</v>
      </c>
      <c r="F27" s="34" t="s">
        <v>24</v>
      </c>
      <c r="G27" s="34" t="s">
        <v>121</v>
      </c>
      <c r="H27" s="44" t="s">
        <v>26</v>
      </c>
      <c r="I27" s="35">
        <v>70</v>
      </c>
      <c r="J27" s="35">
        <f>109+64</f>
        <v>173</v>
      </c>
      <c r="K27" s="36">
        <v>21</v>
      </c>
      <c r="L27" s="35">
        <v>31</v>
      </c>
      <c r="M27" s="37" t="s">
        <v>23</v>
      </c>
      <c r="N27" s="50">
        <v>77</v>
      </c>
      <c r="O27" s="51"/>
      <c r="P27" s="50"/>
      <c r="Q27" s="51"/>
      <c r="R27" s="34" t="s">
        <v>27</v>
      </c>
      <c r="S27" s="34" t="s">
        <v>87</v>
      </c>
      <c r="T27" s="34" t="s">
        <v>128</v>
      </c>
    </row>
    <row r="28" spans="1:20" s="4" customFormat="1" ht="47.25" x14ac:dyDescent="0.25">
      <c r="A28" s="52"/>
      <c r="B28" s="68" t="s">
        <v>129</v>
      </c>
      <c r="C28" s="33" t="s">
        <v>130</v>
      </c>
      <c r="D28" s="33" t="s">
        <v>131</v>
      </c>
      <c r="E28" s="34" t="s">
        <v>23</v>
      </c>
      <c r="F28" s="34" t="s">
        <v>24</v>
      </c>
      <c r="G28" s="34" t="s">
        <v>25</v>
      </c>
      <c r="H28" s="44" t="s">
        <v>26</v>
      </c>
      <c r="I28" s="35" t="s">
        <v>140</v>
      </c>
      <c r="J28" s="35">
        <v>36</v>
      </c>
      <c r="K28" s="38"/>
      <c r="L28" s="38"/>
      <c r="M28" s="38"/>
      <c r="N28" s="50"/>
      <c r="O28" s="81"/>
      <c r="P28" s="81"/>
      <c r="Q28" s="51"/>
      <c r="R28" s="34" t="s">
        <v>27</v>
      </c>
      <c r="S28" s="34" t="s">
        <v>132</v>
      </c>
      <c r="T28" s="34" t="s">
        <v>133</v>
      </c>
    </row>
    <row r="29" spans="1:20" s="4" customFormat="1" ht="47.25" x14ac:dyDescent="0.25">
      <c r="A29" s="52"/>
      <c r="B29" s="68"/>
      <c r="C29" s="33" t="s">
        <v>134</v>
      </c>
      <c r="D29" s="33" t="s">
        <v>135</v>
      </c>
      <c r="E29" s="34" t="s">
        <v>136</v>
      </c>
      <c r="F29" s="34" t="s">
        <v>43</v>
      </c>
      <c r="G29" s="34" t="s">
        <v>25</v>
      </c>
      <c r="H29" s="44" t="s">
        <v>26</v>
      </c>
      <c r="I29" s="45">
        <v>0.75</v>
      </c>
      <c r="J29" s="45">
        <v>0.79</v>
      </c>
      <c r="K29" s="37"/>
      <c r="L29" s="38"/>
      <c r="M29" s="38"/>
      <c r="N29" s="78"/>
      <c r="O29" s="79"/>
      <c r="P29" s="79"/>
      <c r="Q29" s="80"/>
      <c r="R29" s="34" t="s">
        <v>27</v>
      </c>
      <c r="S29" s="34" t="s">
        <v>132</v>
      </c>
      <c r="T29" s="34" t="s">
        <v>133</v>
      </c>
    </row>
    <row r="30" spans="1:20" s="4" customFormat="1" ht="47.25" customHeight="1" x14ac:dyDescent="0.25">
      <c r="C30" s="29"/>
    </row>
    <row r="31" spans="1:20" ht="15.6" customHeight="1" x14ac:dyDescent="0.25">
      <c r="A31" t="s">
        <v>139</v>
      </c>
    </row>
    <row r="32" spans="1:20" ht="15.6" customHeight="1" x14ac:dyDescent="0.25">
      <c r="A32"/>
    </row>
    <row r="33" spans="1:6" ht="15.6" customHeight="1" x14ac:dyDescent="0.25">
      <c r="A33" s="2" t="s">
        <v>142</v>
      </c>
    </row>
    <row r="37" spans="1:6" ht="15.6" customHeight="1" x14ac:dyDescent="0.25">
      <c r="F37" s="15"/>
    </row>
  </sheetData>
  <mergeCells count="53">
    <mergeCell ref="A1:R1"/>
    <mergeCell ref="A3:A5"/>
    <mergeCell ref="B3:B5"/>
    <mergeCell ref="C3:C5"/>
    <mergeCell ref="D3:D5"/>
    <mergeCell ref="E3:E5"/>
    <mergeCell ref="F3:F5"/>
    <mergeCell ref="G3:G5"/>
    <mergeCell ref="H3:H5"/>
    <mergeCell ref="T3:T5"/>
    <mergeCell ref="I4:I5"/>
    <mergeCell ref="K4:K5"/>
    <mergeCell ref="L4:L5"/>
    <mergeCell ref="M4:M5"/>
    <mergeCell ref="N4:Q4"/>
    <mergeCell ref="N3:Q3"/>
    <mergeCell ref="R3:R5"/>
    <mergeCell ref="S3:S5"/>
    <mergeCell ref="J3:M3"/>
    <mergeCell ref="J4:J5"/>
    <mergeCell ref="N28:Q28"/>
    <mergeCell ref="N29:Q29"/>
    <mergeCell ref="N25:O25"/>
    <mergeCell ref="P25:Q25"/>
    <mergeCell ref="N26:O26"/>
    <mergeCell ref="N27:O27"/>
    <mergeCell ref="P27:Q27"/>
    <mergeCell ref="N23:Q23"/>
    <mergeCell ref="N24:Q24"/>
    <mergeCell ref="N17:Q17"/>
    <mergeCell ref="N18:Q18"/>
    <mergeCell ref="N19:Q19"/>
    <mergeCell ref="A17:A19"/>
    <mergeCell ref="B18:B19"/>
    <mergeCell ref="A20:A29"/>
    <mergeCell ref="B20:B22"/>
    <mergeCell ref="B28:B29"/>
    <mergeCell ref="N15:Q15"/>
    <mergeCell ref="P26:Q26"/>
    <mergeCell ref="A6:A16"/>
    <mergeCell ref="N6:Q6"/>
    <mergeCell ref="N7:Q7"/>
    <mergeCell ref="N8:Q8"/>
    <mergeCell ref="B9:B10"/>
    <mergeCell ref="N9:Q9"/>
    <mergeCell ref="N10:Q10"/>
    <mergeCell ref="B11:B15"/>
    <mergeCell ref="N11:Q11"/>
    <mergeCell ref="N12:Q12"/>
    <mergeCell ref="N13:Q13"/>
    <mergeCell ref="N14:Q14"/>
    <mergeCell ref="N16:Q16"/>
    <mergeCell ref="B25:B27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E3BF0343F95844B0A1D88B927F1E16" ma:contentTypeVersion="18" ma:contentTypeDescription="Crie um novo documento." ma:contentTypeScope="" ma:versionID="5506841b2fa0ad80319b756acb3cd887">
  <xsd:schema xmlns:xsd="http://www.w3.org/2001/XMLSchema" xmlns:xs="http://www.w3.org/2001/XMLSchema" xmlns:p="http://schemas.microsoft.com/office/2006/metadata/properties" xmlns:ns2="f6a885c3-932d-49d3-a045-baf053231174" xmlns:ns3="c6cd79f9-d39b-4ae1-b998-4c8d83ef81be" xmlns:ns4="329a8921-312b-4026-9f32-9ba8d63bfe92" targetNamespace="http://schemas.microsoft.com/office/2006/metadata/properties" ma:root="true" ma:fieldsID="7a3b19d1ca11c2174a67db0c6e738626" ns2:_="" ns3:_="" ns4:_="">
    <xsd:import namespace="f6a885c3-932d-49d3-a045-baf053231174"/>
    <xsd:import namespace="c6cd79f9-d39b-4ae1-b998-4c8d83ef81be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885c3-932d-49d3-a045-baf053231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d79f9-d39b-4ae1-b998-4c8d83ef8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f6a885c3-932d-49d3-a045-baf0532311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C26EA9-95ED-40C2-9ED1-B6D5A439C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501414-0C2B-4341-813A-EACF264C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885c3-932d-49d3-a045-baf053231174"/>
    <ds:schemaRef ds:uri="c6cd79f9-d39b-4ae1-b998-4c8d83ef81be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C99835-29C6-411D-9FCB-618596376E6F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f6a885c3-932d-49d3-a045-baf0532311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</vt:lpstr>
      <vt:lpstr>Agosto!Excel_BuiltIn__FilterDatabase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Fabricio Bello Soares</dc:creator>
  <cp:keywords/>
  <dc:description/>
  <cp:lastModifiedBy>Fabricio Bello Soares</cp:lastModifiedBy>
  <cp:revision/>
  <dcterms:created xsi:type="dcterms:W3CDTF">2022-05-17T11:26:07Z</dcterms:created>
  <dcterms:modified xsi:type="dcterms:W3CDTF">2025-09-24T17:01:02Z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0x010100E2E3BF0343F95844B0A1D88B927F1E16</vt:lpwstr>
  </property>
</Properties>
</file>